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755"/>
  </bookViews>
  <sheets>
    <sheet name="DASAR ILMU SOSIAL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3"/>
  <c r="F40" s="1"/>
  <c r="K40"/>
  <c r="L40" s="1"/>
  <c r="N40"/>
  <c r="P40"/>
  <c r="E41"/>
  <c r="F41" s="1"/>
  <c r="K41"/>
  <c r="L41"/>
  <c r="N41"/>
  <c r="P41"/>
  <c r="E42"/>
  <c r="F42" s="1"/>
  <c r="K42"/>
  <c r="L42"/>
  <c r="N42"/>
  <c r="P42"/>
  <c r="E43"/>
  <c r="F43" s="1"/>
  <c r="K43"/>
  <c r="L43" s="1"/>
  <c r="N43"/>
  <c r="P43"/>
  <c r="E44"/>
  <c r="F44" s="1"/>
  <c r="K44"/>
  <c r="L44" s="1"/>
  <c r="N44"/>
  <c r="P44"/>
  <c r="E18"/>
  <c r="F18" s="1"/>
  <c r="E19"/>
  <c r="F19" s="1"/>
  <c r="E20"/>
  <c r="F20" s="1"/>
  <c r="E21"/>
  <c r="F21" s="1"/>
  <c r="E22"/>
  <c r="E23"/>
  <c r="F23" s="1"/>
  <c r="E24"/>
  <c r="F24" s="1"/>
  <c r="E25"/>
  <c r="F25" s="1"/>
  <c r="E26"/>
  <c r="F26" s="1"/>
  <c r="E27"/>
  <c r="E28"/>
  <c r="F28" s="1"/>
  <c r="E29"/>
  <c r="F29" s="1"/>
  <c r="E30"/>
  <c r="F30" s="1"/>
  <c r="E3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17"/>
  <c r="K17"/>
  <c r="L17" s="1"/>
  <c r="N17"/>
  <c r="P17"/>
  <c r="O47"/>
  <c r="M47"/>
  <c r="J47"/>
  <c r="I47"/>
  <c r="H47"/>
  <c r="G47"/>
  <c r="O46"/>
  <c r="M46"/>
  <c r="J46"/>
  <c r="I46"/>
  <c r="H46"/>
  <c r="G46"/>
  <c r="O45"/>
  <c r="M45"/>
  <c r="J45"/>
  <c r="H45"/>
  <c r="G45"/>
  <c r="P39"/>
  <c r="N39"/>
  <c r="K39"/>
  <c r="L39" s="1"/>
  <c r="P38"/>
  <c r="N38"/>
  <c r="K38"/>
  <c r="L38" s="1"/>
  <c r="P37"/>
  <c r="N37"/>
  <c r="K37"/>
  <c r="L37" s="1"/>
  <c r="P36"/>
  <c r="N36"/>
  <c r="L36"/>
  <c r="P35"/>
  <c r="N35"/>
  <c r="K35"/>
  <c r="L35" s="1"/>
  <c r="P34"/>
  <c r="N34"/>
  <c r="K34"/>
  <c r="L34" s="1"/>
  <c r="P33"/>
  <c r="N33"/>
  <c r="K33"/>
  <c r="L33" s="1"/>
  <c r="P32"/>
  <c r="N32"/>
  <c r="K32"/>
  <c r="L32" s="1"/>
  <c r="P31"/>
  <c r="N31"/>
  <c r="K31"/>
  <c r="L31" s="1"/>
  <c r="F31"/>
  <c r="P30"/>
  <c r="N30"/>
  <c r="K30"/>
  <c r="L30" s="1"/>
  <c r="P29"/>
  <c r="N29"/>
  <c r="K29"/>
  <c r="L29" s="1"/>
  <c r="P28"/>
  <c r="N28"/>
  <c r="K28"/>
  <c r="L28" s="1"/>
  <c r="P27"/>
  <c r="N27"/>
  <c r="K27"/>
  <c r="L27" s="1"/>
  <c r="F27"/>
  <c r="P26"/>
  <c r="N26"/>
  <c r="K26"/>
  <c r="L26" s="1"/>
  <c r="P25"/>
  <c r="N25"/>
  <c r="K25"/>
  <c r="L25" s="1"/>
  <c r="P24"/>
  <c r="N24"/>
  <c r="K24"/>
  <c r="L24" s="1"/>
  <c r="P23"/>
  <c r="N23"/>
  <c r="K23"/>
  <c r="L23" s="1"/>
  <c r="P22"/>
  <c r="N22"/>
  <c r="K22"/>
  <c r="L22" s="1"/>
  <c r="F22"/>
  <c r="P21"/>
  <c r="N21"/>
  <c r="K21"/>
  <c r="L21" s="1"/>
  <c r="P20"/>
  <c r="N20"/>
  <c r="K20"/>
  <c r="L20" s="1"/>
  <c r="P19"/>
  <c r="N19"/>
  <c r="K19"/>
  <c r="L19" s="1"/>
  <c r="P18"/>
  <c r="N18"/>
  <c r="K18"/>
  <c r="L18" s="1"/>
  <c r="Q44" l="1"/>
  <c r="R44" s="1"/>
  <c r="Q41"/>
  <c r="R41" s="1"/>
  <c r="Q40"/>
  <c r="R40" s="1"/>
  <c r="Q42"/>
  <c r="R42" s="1"/>
  <c r="Q43"/>
  <c r="R43" s="1"/>
  <c r="Q28"/>
  <c r="R28" s="1"/>
  <c r="E45"/>
  <c r="E46"/>
  <c r="Q34"/>
  <c r="R34" s="1"/>
  <c r="Q35"/>
  <c r="R35" s="1"/>
  <c r="K45"/>
  <c r="E47"/>
  <c r="F17"/>
  <c r="F47" s="1"/>
  <c r="L47"/>
  <c r="Q36"/>
  <c r="R36" s="1"/>
  <c r="Q19"/>
  <c r="R19" s="1"/>
  <c r="Q20"/>
  <c r="R20" s="1"/>
  <c r="Q26"/>
  <c r="R26" s="1"/>
  <c r="Q27"/>
  <c r="R27" s="1"/>
  <c r="Q18"/>
  <c r="R18" s="1"/>
  <c r="Q33"/>
  <c r="R33" s="1"/>
  <c r="P47"/>
  <c r="P46"/>
  <c r="Q22"/>
  <c r="R22" s="1"/>
  <c r="Q24"/>
  <c r="R24" s="1"/>
  <c r="Q30"/>
  <c r="R30" s="1"/>
  <c r="Q32"/>
  <c r="R32" s="1"/>
  <c r="Q38"/>
  <c r="R38" s="1"/>
  <c r="K47"/>
  <c r="Q23"/>
  <c r="R23" s="1"/>
  <c r="Q25"/>
  <c r="R25" s="1"/>
  <c r="Q31"/>
  <c r="R31" s="1"/>
  <c r="Q39"/>
  <c r="R39" s="1"/>
  <c r="N45"/>
  <c r="K46"/>
  <c r="Q21"/>
  <c r="R21" s="1"/>
  <c r="Q29"/>
  <c r="R29" s="1"/>
  <c r="Q37"/>
  <c r="R37" s="1"/>
  <c r="L45"/>
  <c r="P45"/>
  <c r="N47"/>
  <c r="N46"/>
  <c r="F45" l="1"/>
  <c r="Q17"/>
  <c r="R17" s="1"/>
  <c r="F46"/>
  <c r="L46"/>
  <c r="Q45" l="1"/>
  <c r="Q47"/>
  <c r="Q46"/>
</calcChain>
</file>

<file path=xl/sharedStrings.xml><?xml version="1.0" encoding="utf-8"?>
<sst xmlns="http://schemas.openxmlformats.org/spreadsheetml/2006/main" count="70" uniqueCount="67">
  <si>
    <t>UNIVERSITAS MUHAMMADIYAH KOTABUMI</t>
  </si>
  <si>
    <t>Jalan Hasan Kepala Ratu Nomor 1052 Sindangsari Kotabumi 34517 Telp (0724)22287</t>
  </si>
  <si>
    <t>REKAPITULASI NILAI MAHASISWA</t>
  </si>
  <si>
    <t>Program Studi</t>
  </si>
  <si>
    <t>Kode Mata Kuliah</t>
  </si>
  <si>
    <t>Semester / Kelas</t>
  </si>
  <si>
    <t>Mata Kuliah</t>
  </si>
  <si>
    <t>Dosen Pengampu</t>
  </si>
  <si>
    <t xml:space="preserve">Kredit </t>
  </si>
  <si>
    <t>NO.</t>
  </si>
  <si>
    <t>NPM</t>
  </si>
  <si>
    <t>NAMA</t>
  </si>
  <si>
    <t>PARTISIPASI</t>
  </si>
  <si>
    <t>TUGAS (T) / KUIS (K)</t>
  </si>
  <si>
    <t>UTS</t>
  </si>
  <si>
    <t>UAS</t>
  </si>
  <si>
    <t>NILAI AKHIR</t>
  </si>
  <si>
    <t>NILAI MUTU</t>
  </si>
  <si>
    <t>T-1</t>
  </si>
  <si>
    <t>T-2</t>
  </si>
  <si>
    <t>K-1</t>
  </si>
  <si>
    <t>K-2</t>
  </si>
  <si>
    <r>
      <t>Rata</t>
    </r>
    <r>
      <rPr>
        <b/>
        <vertAlign val="superscript"/>
        <sz val="12"/>
        <rFont val="Consolas"/>
        <family val="3"/>
      </rPr>
      <t>2</t>
    </r>
  </si>
  <si>
    <t>∑</t>
  </si>
  <si>
    <t>Nilai Rata-rata</t>
  </si>
  <si>
    <t>Nilai Tertinggi</t>
  </si>
  <si>
    <t>Nilai Terendah</t>
  </si>
  <si>
    <t>Kotabumi, Januari 2020</t>
  </si>
  <si>
    <t>Dosen Pengampu,</t>
  </si>
  <si>
    <t>NKTAM ……………….</t>
  </si>
  <si>
    <t>FAKULTAS HUKUM DAN ILMU SOSIAL</t>
  </si>
  <si>
    <t>%</t>
  </si>
  <si>
    <t>ADELLIA</t>
  </si>
  <si>
    <t>AZZAHRA EDYO PRATIWI</t>
  </si>
  <si>
    <t>DHEA FIKA SYAFRIANI</t>
  </si>
  <si>
    <t>DIMAS SETIAWAN</t>
  </si>
  <si>
    <t>JUWAHER</t>
  </si>
  <si>
    <t>M. DAFFA GERALDY</t>
  </si>
  <si>
    <t>M. IQBAL ARDIANT</t>
  </si>
  <si>
    <t>MARDIANA ANGGELI MUTMAINAH</t>
  </si>
  <si>
    <t xml:space="preserve">MUTIARA PRASASTI </t>
  </si>
  <si>
    <t>NURUL HASANAH</t>
  </si>
  <si>
    <t>SELVI TIARA SAGITA</t>
  </si>
  <si>
    <t>ULY ISTIQOMAH</t>
  </si>
  <si>
    <t>ADE RAMA DANI KUSUMA</t>
  </si>
  <si>
    <t>CLARISYA BIDARI</t>
  </si>
  <si>
    <t>HAIKAL RIZKI ANANDA</t>
  </si>
  <si>
    <t>NOVI ANGGRAINI</t>
  </si>
  <si>
    <t>DEWA WIRA PRATAMA</t>
  </si>
  <si>
    <t>HADI CHOLIK MAULANA</t>
  </si>
  <si>
    <t>SATRIA FERDINAN</t>
  </si>
  <si>
    <t>MELVIN SUHADHA</t>
  </si>
  <si>
    <t>RIAN SAPUTRA</t>
  </si>
  <si>
    <t>RIONALDI</t>
  </si>
  <si>
    <t>RAMA YUDA BARA</t>
  </si>
  <si>
    <t>: Ilmu Komunikasi</t>
  </si>
  <si>
    <t>: Ganjil / 02 (Reguler)</t>
  </si>
  <si>
    <t>: Rosy Febriani Daud, M.I.Kom.</t>
  </si>
  <si>
    <t xml:space="preserve">: 3 SKS </t>
  </si>
  <si>
    <t>Rosy Febriani Daud, M.I.Kom.</t>
  </si>
  <si>
    <t>KETERANGAN :</t>
  </si>
  <si>
    <t>1. KOLOM PARTISIPASI DI ISI JUMLAH KEHADIRAH MAHASISAWA</t>
  </si>
  <si>
    <t>2. KOLOM TUGAS/KUIS, UTS, UAS DI ISI NILAI</t>
  </si>
  <si>
    <t>(10-100)</t>
  </si>
  <si>
    <t>(1-16)</t>
  </si>
  <si>
    <t>: IKOM 12</t>
  </si>
  <si>
    <t>: Dasar-Dasar Ilmu Sosial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</si>
</sst>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onsolas"/>
      <family val="3"/>
    </font>
    <font>
      <sz val="10"/>
      <color theme="1"/>
      <name val="Tempus Sans ITC"/>
      <family val="5"/>
    </font>
    <font>
      <b/>
      <sz val="20"/>
      <color theme="1"/>
      <name val="Consolas"/>
      <family val="3"/>
    </font>
    <font>
      <sz val="12"/>
      <color theme="1"/>
      <name val="Consolas"/>
      <family val="3"/>
    </font>
    <font>
      <b/>
      <sz val="12"/>
      <color theme="1"/>
      <name val="Consolas"/>
      <family val="3"/>
    </font>
    <font>
      <b/>
      <sz val="12"/>
      <name val="Consolas"/>
      <family val="3"/>
    </font>
    <font>
      <b/>
      <vertAlign val="superscript"/>
      <sz val="12"/>
      <name val="Consolas"/>
      <family val="3"/>
    </font>
    <font>
      <i/>
      <sz val="7"/>
      <name val="Consolas"/>
      <family val="3"/>
    </font>
    <font>
      <sz val="12"/>
      <name val="Consolas"/>
      <family val="3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2" fillId="0" borderId="0"/>
    <xf numFmtId="0" fontId="2" fillId="0" borderId="0"/>
    <xf numFmtId="0" fontId="1" fillId="0" borderId="0"/>
    <xf numFmtId="0" fontId="12" fillId="0" borderId="0"/>
  </cellStyleXfs>
  <cellXfs count="5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1" fontId="11" fillId="0" borderId="13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14" xfId="0" applyFont="1" applyBorder="1"/>
    <xf numFmtId="1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1" fillId="0" borderId="15" xfId="0" applyFont="1" applyBorder="1"/>
    <xf numFmtId="1" fontId="11" fillId="0" borderId="12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0" fontId="14" fillId="0" borderId="0" xfId="0" applyFont="1"/>
    <xf numFmtId="0" fontId="11" fillId="0" borderId="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/>
    <xf numFmtId="0" fontId="0" fillId="0" borderId="2" xfId="0" applyBorder="1"/>
    <xf numFmtId="1" fontId="16" fillId="0" borderId="2" xfId="0" applyNumberFormat="1" applyFont="1" applyFill="1" applyBorder="1" applyAlignment="1">
      <alignment horizontal="right"/>
    </xf>
    <xf numFmtId="0" fontId="13" fillId="0" borderId="2" xfId="0" applyFont="1" applyBorder="1" applyAlignment="1">
      <alignment horizontal="right" vertical="top"/>
    </xf>
    <xf numFmtId="0" fontId="11" fillId="0" borderId="12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8" fillId="2" borderId="6" xfId="0" applyNumberFormat="1" applyFont="1" applyFill="1" applyBorder="1" applyAlignment="1">
      <alignment horizontal="center" vertical="center"/>
    </xf>
    <xf numFmtId="9" fontId="8" fillId="2" borderId="1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Normal" xfId="0" builtinId="0"/>
    <cellStyle name="Normal 2 2" xfId="3"/>
    <cellStyle name="Normal 2 2 2" xfId="2"/>
    <cellStyle name="Normal 2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865716</xdr:colOff>
      <xdr:row>1</xdr:row>
      <xdr:rowOff>300456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6095" y="0"/>
          <a:ext cx="752971" cy="767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topLeftCell="A14" zoomScale="70" zoomScaleNormal="70" workbookViewId="0">
      <selection activeCell="A17" sqref="A17:A39"/>
    </sheetView>
  </sheetViews>
  <sheetFormatPr defaultRowHeight="15"/>
  <cols>
    <col min="1" max="1" width="5.28515625" customWidth="1"/>
    <col min="2" max="2" width="13.5703125" bestFit="1" customWidth="1"/>
    <col min="3" max="3" width="30.42578125" customWidth="1"/>
    <col min="4" max="4" width="7.7109375" customWidth="1"/>
    <col min="5" max="5" width="8.42578125" customWidth="1"/>
    <col min="6" max="6" width="8" customWidth="1"/>
    <col min="11" max="11" width="16.85546875" customWidth="1"/>
    <col min="12" max="12" width="12.85546875" customWidth="1"/>
    <col min="17" max="18" width="10.28515625" bestFit="1" customWidth="1"/>
  </cols>
  <sheetData>
    <row r="1" spans="1:18" ht="20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26.25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6.5" customHeight="1" thickBo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5.75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15.75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15.75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5.75">
      <c r="A8" s="2" t="s">
        <v>3</v>
      </c>
      <c r="B8" s="2"/>
      <c r="C8" s="2" t="s">
        <v>55</v>
      </c>
      <c r="D8" s="2"/>
      <c r="E8" s="2"/>
      <c r="F8" s="2"/>
      <c r="G8" s="2"/>
      <c r="H8" s="2"/>
      <c r="I8" s="2"/>
      <c r="J8" s="2"/>
      <c r="K8" s="2" t="s">
        <v>4</v>
      </c>
      <c r="L8" s="2"/>
      <c r="M8" s="2"/>
      <c r="N8" s="2"/>
      <c r="O8" s="2" t="s">
        <v>65</v>
      </c>
      <c r="P8" s="2"/>
      <c r="Q8" s="2"/>
      <c r="R8" s="2"/>
    </row>
    <row r="9" spans="1:18" ht="15.75">
      <c r="A9" s="2" t="s">
        <v>5</v>
      </c>
      <c r="B9" s="2"/>
      <c r="C9" s="2" t="s">
        <v>56</v>
      </c>
      <c r="D9" s="2"/>
      <c r="E9" s="2"/>
      <c r="F9" s="2"/>
      <c r="G9" s="2"/>
      <c r="H9" s="2"/>
      <c r="I9" s="2"/>
      <c r="J9" s="2"/>
      <c r="K9" s="2" t="s">
        <v>6</v>
      </c>
      <c r="L9" s="2"/>
      <c r="M9" s="2"/>
      <c r="N9" s="2"/>
      <c r="O9" s="2" t="s">
        <v>66</v>
      </c>
      <c r="P9" s="2"/>
      <c r="Q9" s="2"/>
      <c r="R9" s="2"/>
    </row>
    <row r="10" spans="1:18" ht="15.75">
      <c r="A10" s="2" t="s">
        <v>7</v>
      </c>
      <c r="B10" s="2"/>
      <c r="C10" s="2" t="s">
        <v>57</v>
      </c>
      <c r="D10" s="2"/>
      <c r="E10" s="2"/>
      <c r="F10" s="2"/>
      <c r="G10" s="2"/>
      <c r="H10" s="2"/>
      <c r="I10" s="2"/>
      <c r="J10" s="2"/>
      <c r="K10" s="2" t="s">
        <v>8</v>
      </c>
      <c r="L10" s="2"/>
      <c r="M10" s="2"/>
      <c r="N10" s="2"/>
      <c r="O10" s="2" t="s">
        <v>58</v>
      </c>
      <c r="P10" s="2"/>
      <c r="Q10" s="2"/>
      <c r="R10" s="2"/>
    </row>
    <row r="11" spans="1:1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 customHeight="1">
      <c r="A12" s="49" t="s">
        <v>9</v>
      </c>
      <c r="B12" s="49" t="s">
        <v>10</v>
      </c>
      <c r="C12" s="49" t="s">
        <v>11</v>
      </c>
      <c r="D12" s="42" t="s">
        <v>12</v>
      </c>
      <c r="E12" s="52"/>
      <c r="F12" s="43"/>
      <c r="G12" s="42" t="s">
        <v>13</v>
      </c>
      <c r="H12" s="52"/>
      <c r="I12" s="52"/>
      <c r="J12" s="52"/>
      <c r="K12" s="52"/>
      <c r="L12" s="43"/>
      <c r="M12" s="42" t="s">
        <v>14</v>
      </c>
      <c r="N12" s="43"/>
      <c r="O12" s="42" t="s">
        <v>15</v>
      </c>
      <c r="P12" s="43"/>
      <c r="Q12" s="46" t="s">
        <v>16</v>
      </c>
      <c r="R12" s="46" t="s">
        <v>17</v>
      </c>
    </row>
    <row r="13" spans="1:18" ht="15" customHeight="1">
      <c r="A13" s="51"/>
      <c r="B13" s="51"/>
      <c r="C13" s="51"/>
      <c r="D13" s="44"/>
      <c r="E13" s="53"/>
      <c r="F13" s="45"/>
      <c r="G13" s="44"/>
      <c r="H13" s="53"/>
      <c r="I13" s="53"/>
      <c r="J13" s="53"/>
      <c r="K13" s="53"/>
      <c r="L13" s="45"/>
      <c r="M13" s="44"/>
      <c r="N13" s="45"/>
      <c r="O13" s="44"/>
      <c r="P13" s="45"/>
      <c r="Q13" s="47"/>
      <c r="R13" s="47"/>
    </row>
    <row r="14" spans="1:18" ht="15" customHeight="1">
      <c r="A14" s="51"/>
      <c r="B14" s="51"/>
      <c r="C14" s="51"/>
      <c r="D14" s="49" t="s">
        <v>23</v>
      </c>
      <c r="E14" s="40" t="s">
        <v>31</v>
      </c>
      <c r="F14" s="40">
        <v>0.1</v>
      </c>
      <c r="G14" s="49" t="s">
        <v>18</v>
      </c>
      <c r="H14" s="49" t="s">
        <v>19</v>
      </c>
      <c r="I14" s="49" t="s">
        <v>20</v>
      </c>
      <c r="J14" s="49" t="s">
        <v>21</v>
      </c>
      <c r="K14" s="46" t="s">
        <v>22</v>
      </c>
      <c r="L14" s="40">
        <v>0.25</v>
      </c>
      <c r="M14" s="49" t="s">
        <v>23</v>
      </c>
      <c r="N14" s="40">
        <v>0.25</v>
      </c>
      <c r="O14" s="49" t="s">
        <v>23</v>
      </c>
      <c r="P14" s="40">
        <v>0.4</v>
      </c>
      <c r="Q14" s="47"/>
      <c r="R14" s="47"/>
    </row>
    <row r="15" spans="1:18" ht="15" customHeight="1">
      <c r="A15" s="50"/>
      <c r="B15" s="50"/>
      <c r="C15" s="50"/>
      <c r="D15" s="50"/>
      <c r="E15" s="41"/>
      <c r="F15" s="41"/>
      <c r="G15" s="50"/>
      <c r="H15" s="50"/>
      <c r="I15" s="50"/>
      <c r="J15" s="50"/>
      <c r="K15" s="48"/>
      <c r="L15" s="41"/>
      <c r="M15" s="50"/>
      <c r="N15" s="41"/>
      <c r="O15" s="50"/>
      <c r="P15" s="41"/>
      <c r="Q15" s="48"/>
      <c r="R15" s="48"/>
    </row>
    <row r="16" spans="1:18" ht="15.75" customHeight="1">
      <c r="A16" s="21">
        <v>1</v>
      </c>
      <c r="B16" s="21">
        <v>2</v>
      </c>
      <c r="C16" s="21">
        <v>3</v>
      </c>
      <c r="D16" s="20"/>
      <c r="E16" s="35">
        <v>5</v>
      </c>
      <c r="F16" s="36"/>
      <c r="G16" s="35">
        <v>6</v>
      </c>
      <c r="H16" s="37"/>
      <c r="I16" s="37"/>
      <c r="J16" s="37"/>
      <c r="K16" s="37"/>
      <c r="L16" s="36"/>
      <c r="M16" s="35">
        <v>7</v>
      </c>
      <c r="N16" s="36"/>
      <c r="O16" s="35">
        <v>8</v>
      </c>
      <c r="P16" s="36"/>
      <c r="Q16" s="21">
        <v>9</v>
      </c>
      <c r="R16" s="21">
        <v>10</v>
      </c>
    </row>
    <row r="17" spans="1:18" ht="16.5">
      <c r="A17" s="22">
        <v>1</v>
      </c>
      <c r="B17" s="25">
        <v>1970201001</v>
      </c>
      <c r="C17" s="26" t="s">
        <v>32</v>
      </c>
      <c r="D17" s="33">
        <v>9</v>
      </c>
      <c r="E17" s="22">
        <f>(D17/16)*100</f>
        <v>56.25</v>
      </c>
      <c r="F17" s="23">
        <f>ROUND((E17*10%),0)</f>
        <v>6</v>
      </c>
      <c r="G17" s="31">
        <v>57</v>
      </c>
      <c r="H17" s="31">
        <v>50</v>
      </c>
      <c r="I17" s="31">
        <v>59</v>
      </c>
      <c r="J17" s="31">
        <v>60</v>
      </c>
      <c r="K17" s="23">
        <f t="shared" ref="K17:K39" si="0">AVERAGE(G17:J17)</f>
        <v>56.5</v>
      </c>
      <c r="L17" s="23">
        <f>ROUND((K17*25%),0)</f>
        <v>14</v>
      </c>
      <c r="M17" s="31">
        <v>100</v>
      </c>
      <c r="N17" s="23">
        <f t="shared" ref="N17:N39" si="1">ROUND((M17*25%),0)</f>
        <v>25</v>
      </c>
      <c r="O17" s="23">
        <v>88</v>
      </c>
      <c r="P17" s="23">
        <f t="shared" ref="P17:P39" si="2">ROUND((O17*40%),0)</f>
        <v>35</v>
      </c>
      <c r="Q17" s="23">
        <f>ROUND((F17+L17+N17+P17),0)</f>
        <v>80</v>
      </c>
      <c r="R17" s="24" t="str">
        <f>IF(Q17&gt;=80,"A",IF(Q17&gt;=76.25,"A-",IF(Q17&gt;=68.75,"B+",IF(Q17&gt;=65,"B",IF(Q17&gt;=62.5,"B-",IF(Q17&gt;=57.5,"C+",IF(Q17&gt;=55,"C",IF(Q17&gt;=51.25,"C-",IF(Q17&gt;=43.75,"D+",IF(Q17&gt;=40,"D","E"))))))))))</f>
        <v>A</v>
      </c>
    </row>
    <row r="18" spans="1:18" ht="16.5">
      <c r="A18" s="22">
        <v>2</v>
      </c>
      <c r="B18" s="25">
        <v>1970201002</v>
      </c>
      <c r="C18" s="26" t="s">
        <v>33</v>
      </c>
      <c r="D18" s="33">
        <v>8</v>
      </c>
      <c r="E18" s="22">
        <f t="shared" ref="E18:E39" si="3">(D18/16)*100</f>
        <v>50</v>
      </c>
      <c r="F18" s="23">
        <f t="shared" ref="F18:F39" si="4">ROUND((E18*10%),0)</f>
        <v>5</v>
      </c>
      <c r="G18" s="31">
        <v>55</v>
      </c>
      <c r="H18" s="31">
        <v>51</v>
      </c>
      <c r="I18" s="31">
        <v>60</v>
      </c>
      <c r="J18" s="31">
        <v>60</v>
      </c>
      <c r="K18" s="23">
        <f t="shared" si="0"/>
        <v>56.5</v>
      </c>
      <c r="L18" s="23">
        <f>ROUND((K18*25%),0)</f>
        <v>14</v>
      </c>
      <c r="M18" s="31">
        <v>100</v>
      </c>
      <c r="N18" s="23">
        <f t="shared" si="1"/>
        <v>25</v>
      </c>
      <c r="O18" s="23">
        <v>90</v>
      </c>
      <c r="P18" s="23">
        <f t="shared" si="2"/>
        <v>36</v>
      </c>
      <c r="Q18" s="23">
        <f t="shared" ref="Q18:Q39" si="5">ROUND((F18+L18+N18+P18),0)</f>
        <v>80</v>
      </c>
      <c r="R18" s="24" t="str">
        <f t="shared" ref="R18:R39" si="6">IF(Q18&gt;=80,"A",IF(Q18&gt;=76.25,"A-",IF(Q18&gt;=68.75,"B+",IF(Q18&gt;=65,"B",IF(Q18&gt;=62.5,"B-",IF(Q18&gt;=57.5,"C+",IF(Q18&gt;=55,"C",IF(Q18&gt;=51.25,"C-",IF(Q18&gt;=43.75,"D+",IF(Q18&gt;=40,"D","E"))))))))))</f>
        <v>A</v>
      </c>
    </row>
    <row r="19" spans="1:18" ht="16.5">
      <c r="A19" s="22">
        <v>3</v>
      </c>
      <c r="B19" s="25">
        <v>1970201003</v>
      </c>
      <c r="C19" s="26" t="s">
        <v>34</v>
      </c>
      <c r="D19" s="33">
        <v>13</v>
      </c>
      <c r="E19" s="22">
        <f t="shared" si="3"/>
        <v>81.25</v>
      </c>
      <c r="F19" s="23">
        <f>ROUND((E19*10%),0)</f>
        <v>8</v>
      </c>
      <c r="G19" s="31">
        <v>60</v>
      </c>
      <c r="H19" s="31">
        <v>52</v>
      </c>
      <c r="I19" s="31">
        <v>59</v>
      </c>
      <c r="J19" s="31">
        <v>60</v>
      </c>
      <c r="K19" s="23">
        <f t="shared" si="0"/>
        <v>57.75</v>
      </c>
      <c r="L19" s="23">
        <f t="shared" ref="L19:L39" si="7">ROUND((K19*25%),0)</f>
        <v>14</v>
      </c>
      <c r="M19" s="31">
        <v>100</v>
      </c>
      <c r="N19" s="23">
        <f t="shared" si="1"/>
        <v>25</v>
      </c>
      <c r="O19" s="23">
        <v>86</v>
      </c>
      <c r="P19" s="23">
        <f t="shared" si="2"/>
        <v>34</v>
      </c>
      <c r="Q19" s="23">
        <f t="shared" si="5"/>
        <v>81</v>
      </c>
      <c r="R19" s="24" t="str">
        <f t="shared" si="6"/>
        <v>A</v>
      </c>
    </row>
    <row r="20" spans="1:18" ht="16.5">
      <c r="A20" s="22">
        <v>4</v>
      </c>
      <c r="B20" s="25">
        <v>1970201005</v>
      </c>
      <c r="C20" s="26" t="s">
        <v>35</v>
      </c>
      <c r="D20" s="33">
        <v>10</v>
      </c>
      <c r="E20" s="22">
        <f t="shared" si="3"/>
        <v>62.5</v>
      </c>
      <c r="F20" s="23">
        <f t="shared" si="4"/>
        <v>6</v>
      </c>
      <c r="G20" s="31">
        <v>52</v>
      </c>
      <c r="H20" s="31">
        <v>70</v>
      </c>
      <c r="I20" s="31">
        <v>75</v>
      </c>
      <c r="J20" s="31">
        <v>55</v>
      </c>
      <c r="K20" s="23">
        <f t="shared" si="0"/>
        <v>63</v>
      </c>
      <c r="L20" s="23">
        <f t="shared" si="7"/>
        <v>16</v>
      </c>
      <c r="M20" s="31">
        <v>90</v>
      </c>
      <c r="N20" s="23">
        <f t="shared" si="1"/>
        <v>23</v>
      </c>
      <c r="O20" s="23">
        <v>66</v>
      </c>
      <c r="P20" s="23">
        <f t="shared" si="2"/>
        <v>26</v>
      </c>
      <c r="Q20" s="23">
        <f t="shared" si="5"/>
        <v>71</v>
      </c>
      <c r="R20" s="24" t="str">
        <f t="shared" si="6"/>
        <v>B+</v>
      </c>
    </row>
    <row r="21" spans="1:18" ht="16.5">
      <c r="A21" s="22">
        <v>5</v>
      </c>
      <c r="B21" s="25">
        <v>1970201006</v>
      </c>
      <c r="C21" s="26" t="s">
        <v>36</v>
      </c>
      <c r="D21" s="33">
        <v>15</v>
      </c>
      <c r="E21" s="22">
        <f t="shared" si="3"/>
        <v>93.75</v>
      </c>
      <c r="F21" s="23">
        <f t="shared" si="4"/>
        <v>9</v>
      </c>
      <c r="G21" s="31">
        <v>75</v>
      </c>
      <c r="H21" s="31">
        <v>80</v>
      </c>
      <c r="I21" s="31">
        <v>56</v>
      </c>
      <c r="J21" s="31">
        <v>60</v>
      </c>
      <c r="K21" s="23">
        <f t="shared" si="0"/>
        <v>67.75</v>
      </c>
      <c r="L21" s="23">
        <f t="shared" si="7"/>
        <v>17</v>
      </c>
      <c r="M21" s="31">
        <v>100</v>
      </c>
      <c r="N21" s="23">
        <f t="shared" si="1"/>
        <v>25</v>
      </c>
      <c r="O21" s="23">
        <v>95</v>
      </c>
      <c r="P21" s="23">
        <f t="shared" si="2"/>
        <v>38</v>
      </c>
      <c r="Q21" s="23">
        <f t="shared" si="5"/>
        <v>89</v>
      </c>
      <c r="R21" s="24" t="str">
        <f t="shared" si="6"/>
        <v>A</v>
      </c>
    </row>
    <row r="22" spans="1:18" ht="16.5">
      <c r="A22" s="22">
        <v>6</v>
      </c>
      <c r="B22" s="25">
        <v>1970201007</v>
      </c>
      <c r="C22" s="26" t="s">
        <v>37</v>
      </c>
      <c r="D22" s="33">
        <v>8</v>
      </c>
      <c r="E22" s="22">
        <f t="shared" si="3"/>
        <v>50</v>
      </c>
      <c r="F22" s="23">
        <f t="shared" si="4"/>
        <v>5</v>
      </c>
      <c r="G22" s="31">
        <v>66</v>
      </c>
      <c r="H22" s="31">
        <v>60</v>
      </c>
      <c r="I22" s="31">
        <v>70</v>
      </c>
      <c r="J22" s="31">
        <v>60</v>
      </c>
      <c r="K22" s="23">
        <f t="shared" si="0"/>
        <v>64</v>
      </c>
      <c r="L22" s="23">
        <f t="shared" si="7"/>
        <v>16</v>
      </c>
      <c r="M22" s="31">
        <v>80</v>
      </c>
      <c r="N22" s="23">
        <f t="shared" si="1"/>
        <v>20</v>
      </c>
      <c r="O22" s="23">
        <v>83</v>
      </c>
      <c r="P22" s="23">
        <f t="shared" si="2"/>
        <v>33</v>
      </c>
      <c r="Q22" s="23">
        <f t="shared" si="5"/>
        <v>74</v>
      </c>
      <c r="R22" s="24" t="str">
        <f t="shared" si="6"/>
        <v>B+</v>
      </c>
    </row>
    <row r="23" spans="1:18" ht="16.5">
      <c r="A23" s="22">
        <v>7</v>
      </c>
      <c r="B23" s="25">
        <v>1970201008</v>
      </c>
      <c r="C23" s="26" t="s">
        <v>38</v>
      </c>
      <c r="D23" s="33">
        <v>15</v>
      </c>
      <c r="E23" s="22">
        <f t="shared" si="3"/>
        <v>93.75</v>
      </c>
      <c r="F23" s="23">
        <f t="shared" si="4"/>
        <v>9</v>
      </c>
      <c r="G23" s="31">
        <v>72</v>
      </c>
      <c r="H23" s="31">
        <v>80</v>
      </c>
      <c r="I23" s="31">
        <v>60</v>
      </c>
      <c r="J23" s="31">
        <v>60</v>
      </c>
      <c r="K23" s="23">
        <f t="shared" si="0"/>
        <v>68</v>
      </c>
      <c r="L23" s="23">
        <f t="shared" si="7"/>
        <v>17</v>
      </c>
      <c r="M23" s="31">
        <v>100</v>
      </c>
      <c r="N23" s="23">
        <f t="shared" si="1"/>
        <v>25</v>
      </c>
      <c r="O23" s="23">
        <v>100</v>
      </c>
      <c r="P23" s="23">
        <f t="shared" si="2"/>
        <v>40</v>
      </c>
      <c r="Q23" s="23">
        <f t="shared" si="5"/>
        <v>91</v>
      </c>
      <c r="R23" s="24" t="str">
        <f t="shared" si="6"/>
        <v>A</v>
      </c>
    </row>
    <row r="24" spans="1:18" ht="16.5">
      <c r="A24" s="22">
        <v>8</v>
      </c>
      <c r="B24" s="25">
        <v>1970201009</v>
      </c>
      <c r="C24" s="26" t="s">
        <v>39</v>
      </c>
      <c r="D24" s="33">
        <v>12</v>
      </c>
      <c r="E24" s="22">
        <f t="shared" si="3"/>
        <v>75</v>
      </c>
      <c r="F24" s="23">
        <f t="shared" si="4"/>
        <v>8</v>
      </c>
      <c r="G24" s="31">
        <v>68</v>
      </c>
      <c r="H24" s="31">
        <v>70</v>
      </c>
      <c r="I24" s="31">
        <v>59</v>
      </c>
      <c r="J24" s="31">
        <v>60</v>
      </c>
      <c r="K24" s="23">
        <f t="shared" si="0"/>
        <v>64.25</v>
      </c>
      <c r="L24" s="23">
        <f t="shared" si="7"/>
        <v>16</v>
      </c>
      <c r="M24" s="31">
        <v>100</v>
      </c>
      <c r="N24" s="23">
        <f t="shared" si="1"/>
        <v>25</v>
      </c>
      <c r="O24" s="23">
        <v>90</v>
      </c>
      <c r="P24" s="23">
        <f t="shared" si="2"/>
        <v>36</v>
      </c>
      <c r="Q24" s="23">
        <f t="shared" si="5"/>
        <v>85</v>
      </c>
      <c r="R24" s="24" t="str">
        <f t="shared" si="6"/>
        <v>A</v>
      </c>
    </row>
    <row r="25" spans="1:18" ht="16.5">
      <c r="A25" s="22">
        <v>9</v>
      </c>
      <c r="B25" s="25">
        <v>1970201010</v>
      </c>
      <c r="C25" s="26" t="s">
        <v>40</v>
      </c>
      <c r="D25" s="33">
        <v>12</v>
      </c>
      <c r="E25" s="22">
        <f t="shared" si="3"/>
        <v>75</v>
      </c>
      <c r="F25" s="23">
        <f t="shared" si="4"/>
        <v>8</v>
      </c>
      <c r="G25" s="31">
        <v>64</v>
      </c>
      <c r="H25" s="31">
        <v>59</v>
      </c>
      <c r="I25" s="31">
        <v>56</v>
      </c>
      <c r="J25" s="31">
        <v>50</v>
      </c>
      <c r="K25" s="23">
        <f t="shared" si="0"/>
        <v>57.25</v>
      </c>
      <c r="L25" s="23">
        <f t="shared" si="7"/>
        <v>14</v>
      </c>
      <c r="M25" s="31">
        <v>100</v>
      </c>
      <c r="N25" s="23">
        <f t="shared" si="1"/>
        <v>25</v>
      </c>
      <c r="O25" s="23">
        <v>95</v>
      </c>
      <c r="P25" s="23">
        <f t="shared" si="2"/>
        <v>38</v>
      </c>
      <c r="Q25" s="23">
        <f t="shared" si="5"/>
        <v>85</v>
      </c>
      <c r="R25" s="24" t="str">
        <f t="shared" si="6"/>
        <v>A</v>
      </c>
    </row>
    <row r="26" spans="1:18" ht="16.5">
      <c r="A26" s="22">
        <v>10</v>
      </c>
      <c r="B26" s="25">
        <v>1970201011</v>
      </c>
      <c r="C26" s="26" t="s">
        <v>41</v>
      </c>
      <c r="D26" s="33">
        <v>8</v>
      </c>
      <c r="E26" s="22">
        <f t="shared" si="3"/>
        <v>50</v>
      </c>
      <c r="F26" s="23">
        <f t="shared" si="4"/>
        <v>5</v>
      </c>
      <c r="G26" s="31">
        <v>62</v>
      </c>
      <c r="H26" s="31">
        <v>61</v>
      </c>
      <c r="I26" s="31">
        <v>56</v>
      </c>
      <c r="J26" s="31">
        <v>60</v>
      </c>
      <c r="K26" s="23">
        <f t="shared" si="0"/>
        <v>59.75</v>
      </c>
      <c r="L26" s="23">
        <f t="shared" si="7"/>
        <v>15</v>
      </c>
      <c r="M26" s="31">
        <v>100</v>
      </c>
      <c r="N26" s="23">
        <f t="shared" si="1"/>
        <v>25</v>
      </c>
      <c r="O26" s="23">
        <v>88</v>
      </c>
      <c r="P26" s="23">
        <f t="shared" si="2"/>
        <v>35</v>
      </c>
      <c r="Q26" s="23">
        <f t="shared" si="5"/>
        <v>80</v>
      </c>
      <c r="R26" s="24" t="str">
        <f t="shared" si="6"/>
        <v>A</v>
      </c>
    </row>
    <row r="27" spans="1:18" ht="16.5">
      <c r="A27" s="22">
        <v>11</v>
      </c>
      <c r="B27" s="25">
        <v>1970201012</v>
      </c>
      <c r="C27" s="26" t="s">
        <v>42</v>
      </c>
      <c r="D27" s="33">
        <v>15</v>
      </c>
      <c r="E27" s="22">
        <f t="shared" si="3"/>
        <v>93.75</v>
      </c>
      <c r="F27" s="23">
        <f t="shared" si="4"/>
        <v>9</v>
      </c>
      <c r="G27" s="31">
        <v>70</v>
      </c>
      <c r="H27" s="31">
        <v>80</v>
      </c>
      <c r="I27" s="31">
        <v>57</v>
      </c>
      <c r="J27" s="31">
        <v>60</v>
      </c>
      <c r="K27" s="23">
        <f t="shared" si="0"/>
        <v>66.75</v>
      </c>
      <c r="L27" s="23">
        <f t="shared" si="7"/>
        <v>17</v>
      </c>
      <c r="M27" s="31">
        <v>100</v>
      </c>
      <c r="N27" s="23">
        <f t="shared" si="1"/>
        <v>25</v>
      </c>
      <c r="O27" s="23">
        <v>88</v>
      </c>
      <c r="P27" s="23">
        <f t="shared" si="2"/>
        <v>35</v>
      </c>
      <c r="Q27" s="23">
        <f t="shared" si="5"/>
        <v>86</v>
      </c>
      <c r="R27" s="24" t="str">
        <f t="shared" si="6"/>
        <v>A</v>
      </c>
    </row>
    <row r="28" spans="1:18" ht="16.5">
      <c r="A28" s="22">
        <v>12</v>
      </c>
      <c r="B28" s="25">
        <v>1970201013</v>
      </c>
      <c r="C28" s="26" t="s">
        <v>43</v>
      </c>
      <c r="D28" s="33">
        <v>9</v>
      </c>
      <c r="E28" s="22">
        <f t="shared" si="3"/>
        <v>56.25</v>
      </c>
      <c r="F28" s="23">
        <f t="shared" si="4"/>
        <v>6</v>
      </c>
      <c r="G28" s="32">
        <v>58</v>
      </c>
      <c r="H28" s="31">
        <v>60</v>
      </c>
      <c r="I28" s="31">
        <v>56</v>
      </c>
      <c r="J28">
        <v>60</v>
      </c>
      <c r="K28" s="23">
        <f t="shared" si="0"/>
        <v>58.5</v>
      </c>
      <c r="L28" s="23">
        <f t="shared" si="7"/>
        <v>15</v>
      </c>
      <c r="M28" s="31">
        <v>100</v>
      </c>
      <c r="N28" s="23">
        <f t="shared" si="1"/>
        <v>25</v>
      </c>
      <c r="O28" s="23">
        <v>80</v>
      </c>
      <c r="P28" s="23">
        <f t="shared" si="2"/>
        <v>32</v>
      </c>
      <c r="Q28" s="23">
        <f t="shared" si="5"/>
        <v>78</v>
      </c>
      <c r="R28" s="24" t="str">
        <f t="shared" si="6"/>
        <v>A-</v>
      </c>
    </row>
    <row r="29" spans="1:18" ht="16.5">
      <c r="A29" s="22">
        <v>13</v>
      </c>
      <c r="B29" s="25">
        <v>1970201014</v>
      </c>
      <c r="C29" s="26" t="s">
        <v>44</v>
      </c>
      <c r="D29" s="33">
        <v>15</v>
      </c>
      <c r="E29" s="22">
        <f t="shared" si="3"/>
        <v>93.75</v>
      </c>
      <c r="F29" s="23">
        <f t="shared" si="4"/>
        <v>9</v>
      </c>
      <c r="G29" s="31">
        <v>72</v>
      </c>
      <c r="H29" s="31">
        <v>80</v>
      </c>
      <c r="I29" s="31">
        <v>60</v>
      </c>
      <c r="J29" s="31">
        <v>60</v>
      </c>
      <c r="K29" s="23">
        <f t="shared" si="0"/>
        <v>68</v>
      </c>
      <c r="L29" s="23">
        <f t="shared" si="7"/>
        <v>17</v>
      </c>
      <c r="M29" s="31">
        <v>100</v>
      </c>
      <c r="N29" s="23">
        <f t="shared" si="1"/>
        <v>25</v>
      </c>
      <c r="O29" s="23">
        <v>80</v>
      </c>
      <c r="P29" s="23">
        <f t="shared" si="2"/>
        <v>32</v>
      </c>
      <c r="Q29" s="23">
        <f t="shared" si="5"/>
        <v>83</v>
      </c>
      <c r="R29" s="24" t="str">
        <f t="shared" si="6"/>
        <v>A</v>
      </c>
    </row>
    <row r="30" spans="1:18" ht="16.5">
      <c r="A30" s="22">
        <v>14</v>
      </c>
      <c r="B30" s="25">
        <v>1970201015</v>
      </c>
      <c r="C30" s="26" t="s">
        <v>45</v>
      </c>
      <c r="D30" s="33">
        <v>6</v>
      </c>
      <c r="E30" s="22">
        <f t="shared" si="3"/>
        <v>37.5</v>
      </c>
      <c r="F30" s="23">
        <f t="shared" si="4"/>
        <v>4</v>
      </c>
      <c r="G30" s="31">
        <v>53</v>
      </c>
      <c r="H30" s="31">
        <v>72</v>
      </c>
      <c r="I30" s="31">
        <v>56</v>
      </c>
      <c r="J30" s="31">
        <v>60</v>
      </c>
      <c r="K30" s="23">
        <f t="shared" si="0"/>
        <v>60.25</v>
      </c>
      <c r="L30" s="23">
        <f t="shared" si="7"/>
        <v>15</v>
      </c>
      <c r="M30" s="31">
        <v>95</v>
      </c>
      <c r="N30" s="23">
        <f t="shared" si="1"/>
        <v>24</v>
      </c>
      <c r="O30" s="23">
        <v>78</v>
      </c>
      <c r="P30" s="23">
        <f t="shared" si="2"/>
        <v>31</v>
      </c>
      <c r="Q30" s="23">
        <f t="shared" si="5"/>
        <v>74</v>
      </c>
      <c r="R30" s="24" t="str">
        <f t="shared" si="6"/>
        <v>B+</v>
      </c>
    </row>
    <row r="31" spans="1:18" ht="16.5">
      <c r="A31" s="22">
        <v>15</v>
      </c>
      <c r="B31" s="25">
        <v>1970201016</v>
      </c>
      <c r="C31" s="26" t="s">
        <v>46</v>
      </c>
      <c r="D31" s="33">
        <v>8</v>
      </c>
      <c r="E31" s="22">
        <f t="shared" si="3"/>
        <v>50</v>
      </c>
      <c r="F31" s="23">
        <f t="shared" si="4"/>
        <v>5</v>
      </c>
      <c r="G31" s="31">
        <v>75</v>
      </c>
      <c r="H31" s="31">
        <v>75</v>
      </c>
      <c r="I31" s="31">
        <v>75</v>
      </c>
      <c r="J31" s="31">
        <v>60</v>
      </c>
      <c r="K31" s="23">
        <f t="shared" si="0"/>
        <v>71.25</v>
      </c>
      <c r="L31" s="23">
        <f t="shared" si="7"/>
        <v>18</v>
      </c>
      <c r="M31" s="31">
        <v>82</v>
      </c>
      <c r="N31" s="23">
        <f t="shared" si="1"/>
        <v>21</v>
      </c>
      <c r="O31" s="23">
        <v>53</v>
      </c>
      <c r="P31" s="23">
        <f t="shared" si="2"/>
        <v>21</v>
      </c>
      <c r="Q31" s="23">
        <f t="shared" si="5"/>
        <v>65</v>
      </c>
      <c r="R31" s="24" t="str">
        <f t="shared" si="6"/>
        <v>B</v>
      </c>
    </row>
    <row r="32" spans="1:18" ht="16.5">
      <c r="A32" s="22">
        <v>16</v>
      </c>
      <c r="B32" s="25">
        <v>1970201017</v>
      </c>
      <c r="C32" s="26" t="s">
        <v>47</v>
      </c>
      <c r="D32" s="33">
        <v>8</v>
      </c>
      <c r="E32" s="22">
        <f t="shared" si="3"/>
        <v>50</v>
      </c>
      <c r="F32" s="23">
        <f t="shared" si="4"/>
        <v>5</v>
      </c>
      <c r="G32" s="31">
        <v>64</v>
      </c>
      <c r="H32" s="31">
        <v>80</v>
      </c>
      <c r="I32" s="31">
        <v>60</v>
      </c>
      <c r="J32" s="31">
        <v>50</v>
      </c>
      <c r="K32" s="23">
        <f t="shared" si="0"/>
        <v>63.5</v>
      </c>
      <c r="L32" s="23">
        <f t="shared" si="7"/>
        <v>16</v>
      </c>
      <c r="M32" s="31">
        <v>100</v>
      </c>
      <c r="N32" s="23">
        <f t="shared" si="1"/>
        <v>25</v>
      </c>
      <c r="O32" s="23">
        <v>90</v>
      </c>
      <c r="P32" s="23">
        <f t="shared" si="2"/>
        <v>36</v>
      </c>
      <c r="Q32" s="23">
        <f t="shared" si="5"/>
        <v>82</v>
      </c>
      <c r="R32" s="24" t="str">
        <f t="shared" si="6"/>
        <v>A</v>
      </c>
    </row>
    <row r="33" spans="1:18" ht="16.5">
      <c r="A33" s="22">
        <v>17</v>
      </c>
      <c r="B33" s="25">
        <v>1970201018</v>
      </c>
      <c r="C33" s="26" t="s">
        <v>48</v>
      </c>
      <c r="D33" s="33">
        <v>4</v>
      </c>
      <c r="E33" s="22">
        <f t="shared" si="3"/>
        <v>25</v>
      </c>
      <c r="F33" s="23">
        <f t="shared" si="4"/>
        <v>3</v>
      </c>
      <c r="G33" s="31">
        <v>58</v>
      </c>
      <c r="H33" s="31">
        <v>67</v>
      </c>
      <c r="I33" s="31">
        <v>59</v>
      </c>
      <c r="J33" s="31">
        <v>50</v>
      </c>
      <c r="K33" s="23">
        <f t="shared" si="0"/>
        <v>58.5</v>
      </c>
      <c r="L33" s="23">
        <f t="shared" si="7"/>
        <v>15</v>
      </c>
      <c r="M33" s="31">
        <v>95</v>
      </c>
      <c r="N33" s="23">
        <f t="shared" si="1"/>
        <v>24</v>
      </c>
      <c r="O33" s="23">
        <v>64</v>
      </c>
      <c r="P33" s="23">
        <f t="shared" si="2"/>
        <v>26</v>
      </c>
      <c r="Q33" s="23">
        <f t="shared" si="5"/>
        <v>68</v>
      </c>
      <c r="R33" s="24" t="str">
        <f t="shared" si="6"/>
        <v>B</v>
      </c>
    </row>
    <row r="34" spans="1:18" ht="16.5">
      <c r="A34" s="22">
        <v>18</v>
      </c>
      <c r="B34" s="25">
        <v>1970201019</v>
      </c>
      <c r="C34" s="26" t="s">
        <v>49</v>
      </c>
      <c r="D34" s="33">
        <v>10</v>
      </c>
      <c r="E34" s="22">
        <f t="shared" si="3"/>
        <v>62.5</v>
      </c>
      <c r="F34" s="23">
        <f t="shared" si="4"/>
        <v>6</v>
      </c>
      <c r="G34" s="31">
        <v>65</v>
      </c>
      <c r="H34" s="31">
        <v>75</v>
      </c>
      <c r="I34" s="31">
        <v>60</v>
      </c>
      <c r="J34" s="31">
        <v>60</v>
      </c>
      <c r="K34" s="23">
        <f t="shared" si="0"/>
        <v>65</v>
      </c>
      <c r="L34" s="23">
        <f t="shared" si="7"/>
        <v>16</v>
      </c>
      <c r="M34" s="31">
        <v>95</v>
      </c>
      <c r="N34" s="23">
        <f t="shared" si="1"/>
        <v>24</v>
      </c>
      <c r="O34" s="23">
        <v>85</v>
      </c>
      <c r="P34" s="23">
        <f t="shared" si="2"/>
        <v>34</v>
      </c>
      <c r="Q34" s="23">
        <f t="shared" si="5"/>
        <v>80</v>
      </c>
      <c r="R34" s="24" t="str">
        <f t="shared" si="6"/>
        <v>A</v>
      </c>
    </row>
    <row r="35" spans="1:18" ht="16.5">
      <c r="A35" s="22">
        <v>19</v>
      </c>
      <c r="B35" s="25">
        <v>1970201026</v>
      </c>
      <c r="C35" s="26" t="s">
        <v>50</v>
      </c>
      <c r="D35" s="33">
        <v>2</v>
      </c>
      <c r="E35" s="22">
        <f t="shared" si="3"/>
        <v>12.5</v>
      </c>
      <c r="F35" s="23">
        <f t="shared" si="4"/>
        <v>1</v>
      </c>
      <c r="G35" s="31">
        <v>60</v>
      </c>
      <c r="H35" s="31">
        <v>50</v>
      </c>
      <c r="I35" s="31">
        <v>60</v>
      </c>
      <c r="J35" s="31">
        <v>60</v>
      </c>
      <c r="K35" s="23">
        <f t="shared" si="0"/>
        <v>57.5</v>
      </c>
      <c r="L35" s="23">
        <f t="shared" si="7"/>
        <v>14</v>
      </c>
      <c r="M35">
        <v>77</v>
      </c>
      <c r="N35" s="23">
        <f t="shared" si="1"/>
        <v>19</v>
      </c>
      <c r="O35" s="23">
        <v>78</v>
      </c>
      <c r="P35" s="23">
        <f t="shared" si="2"/>
        <v>31</v>
      </c>
      <c r="Q35" s="23">
        <f t="shared" si="5"/>
        <v>65</v>
      </c>
      <c r="R35" s="24" t="str">
        <f t="shared" si="6"/>
        <v>B</v>
      </c>
    </row>
    <row r="36" spans="1:18" ht="16.5">
      <c r="A36" s="22">
        <v>20</v>
      </c>
      <c r="B36" s="25">
        <v>1970201021</v>
      </c>
      <c r="C36" s="26" t="s">
        <v>51</v>
      </c>
      <c r="D36" s="33">
        <v>5</v>
      </c>
      <c r="E36" s="22">
        <f t="shared" si="3"/>
        <v>31.25</v>
      </c>
      <c r="F36" s="23">
        <f t="shared" si="4"/>
        <v>3</v>
      </c>
      <c r="G36" s="31">
        <v>50</v>
      </c>
      <c r="H36" s="31">
        <v>50</v>
      </c>
      <c r="I36" s="31">
        <v>50</v>
      </c>
      <c r="J36" s="31">
        <v>35</v>
      </c>
      <c r="K36" s="23">
        <v>40</v>
      </c>
      <c r="L36" s="23">
        <f t="shared" si="7"/>
        <v>10</v>
      </c>
      <c r="M36" s="31">
        <v>80</v>
      </c>
      <c r="N36" s="23">
        <f t="shared" si="1"/>
        <v>20</v>
      </c>
      <c r="O36" s="23">
        <v>80</v>
      </c>
      <c r="P36" s="23">
        <f t="shared" si="2"/>
        <v>32</v>
      </c>
      <c r="Q36" s="23">
        <f t="shared" si="5"/>
        <v>65</v>
      </c>
      <c r="R36" s="24" t="str">
        <f t="shared" si="6"/>
        <v>B</v>
      </c>
    </row>
    <row r="37" spans="1:18" ht="16.5">
      <c r="A37" s="22">
        <v>21</v>
      </c>
      <c r="B37" s="25">
        <v>1970201022</v>
      </c>
      <c r="C37" s="26" t="s">
        <v>52</v>
      </c>
      <c r="D37" s="33">
        <v>5</v>
      </c>
      <c r="E37" s="22">
        <f t="shared" si="3"/>
        <v>31.25</v>
      </c>
      <c r="F37" s="23">
        <f t="shared" si="4"/>
        <v>3</v>
      </c>
      <c r="G37" s="31">
        <v>60</v>
      </c>
      <c r="H37" s="31">
        <v>67</v>
      </c>
      <c r="I37" s="31">
        <v>56</v>
      </c>
      <c r="J37" s="31">
        <v>55</v>
      </c>
      <c r="K37" s="23">
        <f t="shared" si="0"/>
        <v>59.5</v>
      </c>
      <c r="L37" s="23">
        <f t="shared" si="7"/>
        <v>15</v>
      </c>
      <c r="M37" s="31">
        <v>90</v>
      </c>
      <c r="N37" s="23">
        <f t="shared" si="1"/>
        <v>23</v>
      </c>
      <c r="O37" s="23">
        <v>71</v>
      </c>
      <c r="P37" s="23">
        <f t="shared" si="2"/>
        <v>28</v>
      </c>
      <c r="Q37" s="23">
        <f t="shared" si="5"/>
        <v>69</v>
      </c>
      <c r="R37" s="24" t="str">
        <f t="shared" si="6"/>
        <v>B+</v>
      </c>
    </row>
    <row r="38" spans="1:18" ht="16.5">
      <c r="A38" s="22">
        <v>22</v>
      </c>
      <c r="B38" s="25">
        <v>1970201023</v>
      </c>
      <c r="C38" s="26" t="s">
        <v>53</v>
      </c>
      <c r="D38" s="33">
        <v>10</v>
      </c>
      <c r="E38" s="22">
        <f t="shared" si="3"/>
        <v>62.5</v>
      </c>
      <c r="F38" s="23">
        <f t="shared" si="4"/>
        <v>6</v>
      </c>
      <c r="G38" s="31">
        <v>63</v>
      </c>
      <c r="H38" s="31">
        <v>70</v>
      </c>
      <c r="I38" s="31">
        <v>59</v>
      </c>
      <c r="J38" s="31">
        <v>60</v>
      </c>
      <c r="K38" s="23">
        <f t="shared" si="0"/>
        <v>63</v>
      </c>
      <c r="L38" s="23">
        <f t="shared" si="7"/>
        <v>16</v>
      </c>
      <c r="M38" s="31">
        <v>100</v>
      </c>
      <c r="N38" s="23">
        <f t="shared" si="1"/>
        <v>25</v>
      </c>
      <c r="O38" s="23">
        <v>79</v>
      </c>
      <c r="P38" s="23">
        <f t="shared" si="2"/>
        <v>32</v>
      </c>
      <c r="Q38" s="23">
        <f t="shared" si="5"/>
        <v>79</v>
      </c>
      <c r="R38" s="24" t="str">
        <f t="shared" si="6"/>
        <v>A-</v>
      </c>
    </row>
    <row r="39" spans="1:18" ht="16.5">
      <c r="A39" s="22">
        <v>23</v>
      </c>
      <c r="B39" s="25">
        <v>1970201025</v>
      </c>
      <c r="C39" s="26" t="s">
        <v>54</v>
      </c>
      <c r="D39" s="33">
        <v>6</v>
      </c>
      <c r="E39" s="22">
        <f t="shared" si="3"/>
        <v>37.5</v>
      </c>
      <c r="F39" s="23">
        <f t="shared" si="4"/>
        <v>4</v>
      </c>
      <c r="G39" s="31">
        <v>60</v>
      </c>
      <c r="H39" s="31">
        <v>60</v>
      </c>
      <c r="I39" s="31">
        <v>60</v>
      </c>
      <c r="J39" s="31">
        <v>60</v>
      </c>
      <c r="K39" s="23">
        <f t="shared" si="0"/>
        <v>60</v>
      </c>
      <c r="L39" s="23">
        <f t="shared" si="7"/>
        <v>15</v>
      </c>
      <c r="M39">
        <v>80</v>
      </c>
      <c r="N39" s="23">
        <f t="shared" si="1"/>
        <v>20</v>
      </c>
      <c r="O39" s="23">
        <v>75</v>
      </c>
      <c r="P39" s="23">
        <f t="shared" si="2"/>
        <v>30</v>
      </c>
      <c r="Q39" s="23">
        <f t="shared" si="5"/>
        <v>69</v>
      </c>
      <c r="R39" s="24" t="str">
        <f t="shared" si="6"/>
        <v>B+</v>
      </c>
    </row>
    <row r="40" spans="1:18" ht="16.5">
      <c r="A40" s="28"/>
      <c r="B40" s="29"/>
      <c r="C40" s="30"/>
      <c r="D40" s="14"/>
      <c r="E40" s="22">
        <f t="shared" ref="E40:E44" si="8">(D40/16)*100</f>
        <v>0</v>
      </c>
      <c r="F40" s="23">
        <f t="shared" ref="F40:F44" si="9">ROUND((E40*10%),0)</f>
        <v>0</v>
      </c>
      <c r="G40" s="23"/>
      <c r="H40" s="23"/>
      <c r="I40" s="23"/>
      <c r="J40" s="23"/>
      <c r="K40" s="23" t="e">
        <f t="shared" ref="K40:K44" si="10">AVERAGE(G40:J40)</f>
        <v>#DIV/0!</v>
      </c>
      <c r="L40" s="23" t="e">
        <f t="shared" ref="L40:L44" si="11">ROUND((K40*25%),0)</f>
        <v>#DIV/0!</v>
      </c>
      <c r="M40" s="22"/>
      <c r="N40" s="23">
        <f t="shared" ref="N40:N44" si="12">ROUND((M40*25%),0)</f>
        <v>0</v>
      </c>
      <c r="O40" s="23"/>
      <c r="P40" s="23">
        <f t="shared" ref="P40:P44" si="13">ROUND((O40*40%),0)</f>
        <v>0</v>
      </c>
      <c r="Q40" s="23" t="e">
        <f t="shared" ref="Q40:Q44" si="14">ROUND((F40+L40+N40+P40),0)</f>
        <v>#DIV/0!</v>
      </c>
      <c r="R40" s="24" t="e">
        <f t="shared" ref="R40:R44" si="15">IF(Q40&gt;=80,"A",IF(Q40&gt;=76.25,"A-",IF(Q40&gt;=68.75,"B+",IF(Q40&gt;=65,"B",IF(Q40&gt;=62.5,"B-",IF(Q40&gt;=57.5,"C+",IF(Q40&gt;=55,"C",IF(Q40&gt;=51.25,"C-",IF(Q40&gt;=43.75,"D+",IF(Q40&gt;=40,"D","E"))))))))))</f>
        <v>#DIV/0!</v>
      </c>
    </row>
    <row r="41" spans="1:18" ht="16.5">
      <c r="A41" s="28"/>
      <c r="B41" s="29"/>
      <c r="C41" s="30"/>
      <c r="D41" s="14"/>
      <c r="E41" s="22">
        <f t="shared" si="8"/>
        <v>0</v>
      </c>
      <c r="F41" s="23">
        <f t="shared" si="9"/>
        <v>0</v>
      </c>
      <c r="G41" s="23"/>
      <c r="H41" s="23"/>
      <c r="I41" s="23"/>
      <c r="J41" s="23"/>
      <c r="K41" s="23" t="e">
        <f t="shared" si="10"/>
        <v>#DIV/0!</v>
      </c>
      <c r="L41" s="23" t="e">
        <f t="shared" si="11"/>
        <v>#DIV/0!</v>
      </c>
      <c r="M41" s="22"/>
      <c r="N41" s="23">
        <f t="shared" si="12"/>
        <v>0</v>
      </c>
      <c r="O41" s="23"/>
      <c r="P41" s="23">
        <f t="shared" si="13"/>
        <v>0</v>
      </c>
      <c r="Q41" s="23" t="e">
        <f t="shared" si="14"/>
        <v>#DIV/0!</v>
      </c>
      <c r="R41" s="24" t="e">
        <f t="shared" si="15"/>
        <v>#DIV/0!</v>
      </c>
    </row>
    <row r="42" spans="1:18" ht="16.5">
      <c r="A42" s="28"/>
      <c r="B42" s="29"/>
      <c r="C42" s="30"/>
      <c r="D42" s="14"/>
      <c r="E42" s="22">
        <f t="shared" si="8"/>
        <v>0</v>
      </c>
      <c r="F42" s="23">
        <f t="shared" si="9"/>
        <v>0</v>
      </c>
      <c r="G42" s="23"/>
      <c r="H42" s="23"/>
      <c r="I42" s="23"/>
      <c r="J42" s="23"/>
      <c r="K42" s="23" t="e">
        <f t="shared" si="10"/>
        <v>#DIV/0!</v>
      </c>
      <c r="L42" s="23" t="e">
        <f t="shared" si="11"/>
        <v>#DIV/0!</v>
      </c>
      <c r="M42" s="22"/>
      <c r="N42" s="23">
        <f t="shared" si="12"/>
        <v>0</v>
      </c>
      <c r="O42" s="23"/>
      <c r="P42" s="23">
        <f t="shared" si="13"/>
        <v>0</v>
      </c>
      <c r="Q42" s="23" t="e">
        <f t="shared" si="14"/>
        <v>#DIV/0!</v>
      </c>
      <c r="R42" s="24" t="e">
        <f t="shared" si="15"/>
        <v>#DIV/0!</v>
      </c>
    </row>
    <row r="43" spans="1:18" ht="16.5">
      <c r="A43" s="28"/>
      <c r="B43" s="29"/>
      <c r="C43" s="30"/>
      <c r="D43" s="14"/>
      <c r="E43" s="22">
        <f t="shared" si="8"/>
        <v>0</v>
      </c>
      <c r="F43" s="23">
        <f t="shared" si="9"/>
        <v>0</v>
      </c>
      <c r="G43" s="23"/>
      <c r="H43" s="23"/>
      <c r="I43" s="23"/>
      <c r="J43" s="23"/>
      <c r="K43" s="23" t="e">
        <f t="shared" si="10"/>
        <v>#DIV/0!</v>
      </c>
      <c r="L43" s="23" t="e">
        <f t="shared" si="11"/>
        <v>#DIV/0!</v>
      </c>
      <c r="M43" s="22"/>
      <c r="N43" s="23">
        <f t="shared" si="12"/>
        <v>0</v>
      </c>
      <c r="O43" s="23"/>
      <c r="P43" s="23">
        <f t="shared" si="13"/>
        <v>0</v>
      </c>
      <c r="Q43" s="23" t="e">
        <f t="shared" si="14"/>
        <v>#DIV/0!</v>
      </c>
      <c r="R43" s="24" t="e">
        <f t="shared" si="15"/>
        <v>#DIV/0!</v>
      </c>
    </row>
    <row r="44" spans="1:18" ht="17.25" thickBot="1">
      <c r="A44" s="28"/>
      <c r="B44" s="29"/>
      <c r="C44" s="30"/>
      <c r="D44" s="14"/>
      <c r="E44" s="22">
        <f t="shared" si="8"/>
        <v>0</v>
      </c>
      <c r="F44" s="23">
        <f t="shared" si="9"/>
        <v>0</v>
      </c>
      <c r="G44" s="23"/>
      <c r="H44" s="23"/>
      <c r="I44" s="23"/>
      <c r="J44" s="23"/>
      <c r="K44" s="23" t="e">
        <f t="shared" si="10"/>
        <v>#DIV/0!</v>
      </c>
      <c r="L44" s="23" t="e">
        <f t="shared" si="11"/>
        <v>#DIV/0!</v>
      </c>
      <c r="M44" s="22"/>
      <c r="N44" s="23">
        <f t="shared" si="12"/>
        <v>0</v>
      </c>
      <c r="O44" s="23"/>
      <c r="P44" s="23">
        <f t="shared" si="13"/>
        <v>0</v>
      </c>
      <c r="Q44" s="23" t="e">
        <f t="shared" si="14"/>
        <v>#DIV/0!</v>
      </c>
      <c r="R44" s="24" t="e">
        <f t="shared" si="15"/>
        <v>#DIV/0!</v>
      </c>
    </row>
    <row r="45" spans="1:18" ht="16.5" thickTop="1">
      <c r="A45" s="4"/>
      <c r="B45" s="38" t="s">
        <v>24</v>
      </c>
      <c r="C45" s="38"/>
      <c r="D45" s="17"/>
      <c r="E45" s="5">
        <f>AVERAGE(E17:E39)</f>
        <v>57.880434782608695</v>
      </c>
      <c r="F45" s="6">
        <f>AVERAGE(F17:F39)</f>
        <v>5.7826086956521738</v>
      </c>
      <c r="G45" s="7">
        <f>AVERAGE(G17:G39)</f>
        <v>62.565217391304351</v>
      </c>
      <c r="H45" s="7">
        <f>AVERAGE(H17:H39)</f>
        <v>66.043478260869563</v>
      </c>
      <c r="I45" s="5"/>
      <c r="J45" s="5">
        <f t="shared" ref="J45:Q45" si="16">AVERAGE(J17:J39)</f>
        <v>57.173913043478258</v>
      </c>
      <c r="K45" s="5">
        <f t="shared" si="16"/>
        <v>61.152173913043477</v>
      </c>
      <c r="L45" s="6">
        <f t="shared" si="16"/>
        <v>15.304347826086957</v>
      </c>
      <c r="M45" s="5">
        <f t="shared" si="16"/>
        <v>94.086956521739125</v>
      </c>
      <c r="N45" s="6">
        <f t="shared" si="16"/>
        <v>23.608695652173914</v>
      </c>
      <c r="O45" s="5">
        <f t="shared" si="16"/>
        <v>81.826086956521735</v>
      </c>
      <c r="P45" s="6">
        <f t="shared" si="16"/>
        <v>32.652173913043477</v>
      </c>
      <c r="Q45" s="6">
        <f t="shared" si="16"/>
        <v>77.347826086956516</v>
      </c>
      <c r="R45" s="8"/>
    </row>
    <row r="46" spans="1:18" ht="15.75">
      <c r="A46" s="4"/>
      <c r="B46" s="39" t="s">
        <v>25</v>
      </c>
      <c r="C46" s="39"/>
      <c r="D46" s="18"/>
      <c r="E46" s="9">
        <f t="shared" ref="E46:Q46" si="17">MAX(E17:E39)</f>
        <v>93.75</v>
      </c>
      <c r="F46" s="10">
        <f t="shared" si="17"/>
        <v>9</v>
      </c>
      <c r="G46" s="9">
        <f t="shared" si="17"/>
        <v>75</v>
      </c>
      <c r="H46" s="9">
        <f t="shared" si="17"/>
        <v>80</v>
      </c>
      <c r="I46" s="9">
        <f t="shared" si="17"/>
        <v>75</v>
      </c>
      <c r="J46" s="9">
        <f t="shared" si="17"/>
        <v>60</v>
      </c>
      <c r="K46" s="9">
        <f t="shared" si="17"/>
        <v>71.25</v>
      </c>
      <c r="L46" s="10">
        <f t="shared" si="17"/>
        <v>18</v>
      </c>
      <c r="M46" s="9">
        <f t="shared" si="17"/>
        <v>100</v>
      </c>
      <c r="N46" s="10">
        <f t="shared" si="17"/>
        <v>25</v>
      </c>
      <c r="O46" s="9">
        <f t="shared" si="17"/>
        <v>100</v>
      </c>
      <c r="P46" s="10">
        <f t="shared" si="17"/>
        <v>40</v>
      </c>
      <c r="Q46" s="10">
        <f t="shared" si="17"/>
        <v>91</v>
      </c>
      <c r="R46" s="11"/>
    </row>
    <row r="47" spans="1:18" ht="16.5" thickBot="1">
      <c r="A47" s="4"/>
      <c r="B47" s="34" t="s">
        <v>26</v>
      </c>
      <c r="C47" s="34"/>
      <c r="D47" s="19"/>
      <c r="E47" s="12">
        <f t="shared" ref="E47:Q47" si="18">MIN(E17:E39)</f>
        <v>12.5</v>
      </c>
      <c r="F47" s="13">
        <f t="shared" si="18"/>
        <v>1</v>
      </c>
      <c r="G47" s="12">
        <f t="shared" si="18"/>
        <v>50</v>
      </c>
      <c r="H47" s="12">
        <f t="shared" si="18"/>
        <v>50</v>
      </c>
      <c r="I47" s="12">
        <f t="shared" si="18"/>
        <v>50</v>
      </c>
      <c r="J47" s="12">
        <f t="shared" si="18"/>
        <v>35</v>
      </c>
      <c r="K47" s="12">
        <f t="shared" si="18"/>
        <v>40</v>
      </c>
      <c r="L47" s="13">
        <f t="shared" si="18"/>
        <v>10</v>
      </c>
      <c r="M47" s="12">
        <f t="shared" si="18"/>
        <v>77</v>
      </c>
      <c r="N47" s="13">
        <f t="shared" si="18"/>
        <v>19</v>
      </c>
      <c r="O47" s="12">
        <f t="shared" si="18"/>
        <v>53</v>
      </c>
      <c r="P47" s="13">
        <f t="shared" si="18"/>
        <v>21</v>
      </c>
      <c r="Q47" s="13">
        <f t="shared" si="18"/>
        <v>65</v>
      </c>
      <c r="R47" s="11"/>
    </row>
    <row r="48" spans="1:18" ht="16.5" thickTop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 t="s">
        <v>27</v>
      </c>
      <c r="M49" s="2"/>
      <c r="N49" s="2"/>
      <c r="O49" s="2"/>
      <c r="P49" s="2"/>
      <c r="Q49" s="2"/>
      <c r="R49" s="2"/>
    </row>
    <row r="50" spans="1:18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 t="s">
        <v>28</v>
      </c>
      <c r="M50" s="2"/>
      <c r="N50" s="2"/>
      <c r="O50" s="2"/>
      <c r="P50" s="2"/>
      <c r="Q50" s="2"/>
      <c r="R50" s="2"/>
    </row>
    <row r="51" spans="1:18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 t="s">
        <v>59</v>
      </c>
      <c r="M54" s="2"/>
      <c r="N54" s="2"/>
      <c r="O54" s="2"/>
      <c r="P54" s="2"/>
      <c r="Q54" s="2"/>
      <c r="R54" s="2"/>
    </row>
    <row r="55" spans="1:18" ht="15.75">
      <c r="A55" s="2"/>
      <c r="B55" s="2"/>
      <c r="C55" s="2"/>
      <c r="D55" s="2"/>
      <c r="E55" s="1"/>
      <c r="F55" s="2"/>
      <c r="G55" s="2"/>
      <c r="H55" s="2"/>
      <c r="I55" s="2"/>
      <c r="J55" s="2"/>
      <c r="K55" s="2"/>
      <c r="L55" s="2" t="s">
        <v>29</v>
      </c>
      <c r="M55" s="2"/>
      <c r="N55" s="2"/>
      <c r="O55" s="2"/>
      <c r="P55" s="2"/>
      <c r="Q55" s="2"/>
      <c r="R55" s="2"/>
    </row>
    <row r="57" spans="1:18">
      <c r="B57" s="27" t="s">
        <v>60</v>
      </c>
      <c r="C57" s="27"/>
      <c r="D57" s="27"/>
      <c r="E57" s="27"/>
    </row>
    <row r="58" spans="1:18">
      <c r="B58" s="27" t="s">
        <v>61</v>
      </c>
      <c r="C58" s="27"/>
      <c r="D58" s="27"/>
      <c r="E58" s="27"/>
      <c r="F58" s="27" t="s">
        <v>64</v>
      </c>
    </row>
    <row r="59" spans="1:18">
      <c r="B59" s="27" t="s">
        <v>62</v>
      </c>
      <c r="C59" s="27"/>
      <c r="D59" s="27" t="s">
        <v>63</v>
      </c>
      <c r="E59" s="27"/>
      <c r="F59" s="27"/>
    </row>
  </sheetData>
  <mergeCells count="34">
    <mergeCell ref="A6:R6"/>
    <mergeCell ref="A5:R5"/>
    <mergeCell ref="A3:R3"/>
    <mergeCell ref="A2:R2"/>
    <mergeCell ref="A1:R1"/>
    <mergeCell ref="D14:D15"/>
    <mergeCell ref="J14:J15"/>
    <mergeCell ref="A12:A15"/>
    <mergeCell ref="B12:B15"/>
    <mergeCell ref="C12:C15"/>
    <mergeCell ref="G12:L13"/>
    <mergeCell ref="D12:F13"/>
    <mergeCell ref="E14:E15"/>
    <mergeCell ref="F14:F15"/>
    <mergeCell ref="G14:G15"/>
    <mergeCell ref="H14:H15"/>
    <mergeCell ref="I14:I15"/>
    <mergeCell ref="K14:K15"/>
    <mergeCell ref="L14:L15"/>
    <mergeCell ref="P14:P15"/>
    <mergeCell ref="M12:N13"/>
    <mergeCell ref="O12:P13"/>
    <mergeCell ref="Q12:Q15"/>
    <mergeCell ref="R12:R15"/>
    <mergeCell ref="M14:M15"/>
    <mergeCell ref="N14:N15"/>
    <mergeCell ref="O14:O15"/>
    <mergeCell ref="B47:C47"/>
    <mergeCell ref="E16:F16"/>
    <mergeCell ref="G16:L16"/>
    <mergeCell ref="M16:N16"/>
    <mergeCell ref="O16:P16"/>
    <mergeCell ref="B45:C45"/>
    <mergeCell ref="B46:C4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DASAR ILMU SOSIAL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2020-01-07T07:20:06Z</cp:lastPrinted>
  <dcterms:created xsi:type="dcterms:W3CDTF">2020-01-07T06:56:22Z</dcterms:created>
  <dcterms:modified xsi:type="dcterms:W3CDTF">2020-03-03T09:42:58Z</dcterms:modified>
</cp:coreProperties>
</file>