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iang" sheetId="2" r:id="rId1"/>
  </sheets>
  <definedNames>
    <definedName name="_xlnm.Print_Area" localSheetId="0">Siang!$A$1:$O$84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2"/>
  <c r="H23"/>
  <c r="E79" l="1"/>
  <c r="F79"/>
  <c r="I79"/>
  <c r="K79"/>
  <c r="M79"/>
  <c r="E80"/>
  <c r="F80"/>
  <c r="H80"/>
  <c r="I80" s="1"/>
  <c r="K80"/>
  <c r="M80"/>
  <c r="E81"/>
  <c r="F81"/>
  <c r="H81"/>
  <c r="I81" s="1"/>
  <c r="K81"/>
  <c r="M81"/>
  <c r="E37"/>
  <c r="F37"/>
  <c r="H37"/>
  <c r="I37" s="1"/>
  <c r="K37"/>
  <c r="M37"/>
  <c r="E38"/>
  <c r="F38"/>
  <c r="H38"/>
  <c r="I38" s="1"/>
  <c r="K38"/>
  <c r="M38"/>
  <c r="E39"/>
  <c r="F39"/>
  <c r="H39"/>
  <c r="I39" s="1"/>
  <c r="K39"/>
  <c r="M39"/>
  <c r="E40"/>
  <c r="F40"/>
  <c r="H40"/>
  <c r="I40" s="1"/>
  <c r="K40"/>
  <c r="M40"/>
  <c r="E41"/>
  <c r="F41"/>
  <c r="H41"/>
  <c r="I41" s="1"/>
  <c r="K41"/>
  <c r="M41"/>
  <c r="E42"/>
  <c r="F42"/>
  <c r="H42"/>
  <c r="I42" s="1"/>
  <c r="K42"/>
  <c r="M42"/>
  <c r="E43"/>
  <c r="F43"/>
  <c r="H43"/>
  <c r="I43" s="1"/>
  <c r="K43"/>
  <c r="M43"/>
  <c r="E44"/>
  <c r="F44"/>
  <c r="H44"/>
  <c r="I44" s="1"/>
  <c r="K44"/>
  <c r="M44"/>
  <c r="E45"/>
  <c r="F45"/>
  <c r="H45"/>
  <c r="I45" s="1"/>
  <c r="K45"/>
  <c r="M45"/>
  <c r="E46"/>
  <c r="F46"/>
  <c r="H46"/>
  <c r="I46" s="1"/>
  <c r="K46"/>
  <c r="M46"/>
  <c r="E47"/>
  <c r="F47"/>
  <c r="H47"/>
  <c r="I47" s="1"/>
  <c r="K47"/>
  <c r="M47"/>
  <c r="E48"/>
  <c r="F48"/>
  <c r="H48"/>
  <c r="I48" s="1"/>
  <c r="K48"/>
  <c r="M48"/>
  <c r="E49"/>
  <c r="F49"/>
  <c r="H49"/>
  <c r="I49" s="1"/>
  <c r="K49"/>
  <c r="M49"/>
  <c r="E50"/>
  <c r="F50"/>
  <c r="H50"/>
  <c r="I50" s="1"/>
  <c r="K50"/>
  <c r="M50"/>
  <c r="E51"/>
  <c r="F51"/>
  <c r="I51"/>
  <c r="K51"/>
  <c r="M51"/>
  <c r="E52"/>
  <c r="F52"/>
  <c r="H52"/>
  <c r="I52" s="1"/>
  <c r="K52"/>
  <c r="M52"/>
  <c r="E53"/>
  <c r="F53"/>
  <c r="H53"/>
  <c r="I53" s="1"/>
  <c r="K53"/>
  <c r="M53"/>
  <c r="E54"/>
  <c r="F54"/>
  <c r="H54"/>
  <c r="I54" s="1"/>
  <c r="K54"/>
  <c r="M54"/>
  <c r="E55"/>
  <c r="F55"/>
  <c r="H55"/>
  <c r="I55" s="1"/>
  <c r="K55"/>
  <c r="M55"/>
  <c r="E56"/>
  <c r="F56"/>
  <c r="H56"/>
  <c r="I56" s="1"/>
  <c r="K56"/>
  <c r="M56"/>
  <c r="E57"/>
  <c r="F57"/>
  <c r="H57"/>
  <c r="I57" s="1"/>
  <c r="K57"/>
  <c r="M57"/>
  <c r="E58"/>
  <c r="F58"/>
  <c r="H58"/>
  <c r="I58" s="1"/>
  <c r="K58"/>
  <c r="M58"/>
  <c r="E59"/>
  <c r="F59"/>
  <c r="H59"/>
  <c r="I59" s="1"/>
  <c r="K59"/>
  <c r="M59"/>
  <c r="E60"/>
  <c r="F60"/>
  <c r="H60"/>
  <c r="I60" s="1"/>
  <c r="K60"/>
  <c r="M60"/>
  <c r="E61"/>
  <c r="F61"/>
  <c r="H61"/>
  <c r="I61" s="1"/>
  <c r="K61"/>
  <c r="M61"/>
  <c r="E62"/>
  <c r="F62"/>
  <c r="H62"/>
  <c r="I62" s="1"/>
  <c r="K62"/>
  <c r="M62"/>
  <c r="E63"/>
  <c r="F63"/>
  <c r="H63"/>
  <c r="I63" s="1"/>
  <c r="K63"/>
  <c r="M63"/>
  <c r="E64"/>
  <c r="F64"/>
  <c r="H64"/>
  <c r="I64" s="1"/>
  <c r="K64"/>
  <c r="M64"/>
  <c r="E65"/>
  <c r="F65"/>
  <c r="H65"/>
  <c r="I65" s="1"/>
  <c r="K65"/>
  <c r="M65"/>
  <c r="E66"/>
  <c r="F66"/>
  <c r="H66"/>
  <c r="I66" s="1"/>
  <c r="K66"/>
  <c r="M66"/>
  <c r="E67"/>
  <c r="F67"/>
  <c r="H67"/>
  <c r="I67" s="1"/>
  <c r="K67"/>
  <c r="M67"/>
  <c r="E68"/>
  <c r="F68"/>
  <c r="H68"/>
  <c r="I68" s="1"/>
  <c r="K68"/>
  <c r="M68"/>
  <c r="E69"/>
  <c r="F69"/>
  <c r="H69"/>
  <c r="I69" s="1"/>
  <c r="K69"/>
  <c r="M69"/>
  <c r="E70"/>
  <c r="F70"/>
  <c r="H70"/>
  <c r="I70" s="1"/>
  <c r="K70"/>
  <c r="M70"/>
  <c r="E71"/>
  <c r="F71"/>
  <c r="H71"/>
  <c r="I71" s="1"/>
  <c r="K71"/>
  <c r="M71"/>
  <c r="E72"/>
  <c r="F72"/>
  <c r="H72"/>
  <c r="I72" s="1"/>
  <c r="K72"/>
  <c r="M72"/>
  <c r="E73"/>
  <c r="F73"/>
  <c r="I73"/>
  <c r="K73"/>
  <c r="M73"/>
  <c r="E74"/>
  <c r="F74"/>
  <c r="H74"/>
  <c r="I74" s="1"/>
  <c r="K74"/>
  <c r="M74"/>
  <c r="E75"/>
  <c r="F75"/>
  <c r="H75"/>
  <c r="I75" s="1"/>
  <c r="K75"/>
  <c r="M75"/>
  <c r="E76"/>
  <c r="F76"/>
  <c r="H76"/>
  <c r="I76" s="1"/>
  <c r="K76"/>
  <c r="M76"/>
  <c r="E77"/>
  <c r="F77"/>
  <c r="H77"/>
  <c r="I77" s="1"/>
  <c r="K77"/>
  <c r="M77"/>
  <c r="E78"/>
  <c r="F78"/>
  <c r="H78"/>
  <c r="I78" s="1"/>
  <c r="K78"/>
  <c r="M78"/>
  <c r="H18"/>
  <c r="I18" s="1"/>
  <c r="L84"/>
  <c r="J84"/>
  <c r="G84"/>
  <c r="D84"/>
  <c r="L83"/>
  <c r="J83"/>
  <c r="G83"/>
  <c r="D83"/>
  <c r="L82"/>
  <c r="J82"/>
  <c r="G82"/>
  <c r="D82"/>
  <c r="M36"/>
  <c r="K36"/>
  <c r="H36"/>
  <c r="I36" s="1"/>
  <c r="F36"/>
  <c r="E36"/>
  <c r="M35"/>
  <c r="K35"/>
  <c r="H35"/>
  <c r="I35" s="1"/>
  <c r="F35"/>
  <c r="E35"/>
  <c r="M34"/>
  <c r="K34"/>
  <c r="H34"/>
  <c r="I34" s="1"/>
  <c r="F34"/>
  <c r="E34"/>
  <c r="M33"/>
  <c r="K33"/>
  <c r="H33"/>
  <c r="I33" s="1"/>
  <c r="F33"/>
  <c r="E33"/>
  <c r="M32"/>
  <c r="K32"/>
  <c r="H32"/>
  <c r="I32" s="1"/>
  <c r="F32"/>
  <c r="E32"/>
  <c r="M31"/>
  <c r="K31"/>
  <c r="H31"/>
  <c r="I31" s="1"/>
  <c r="F31"/>
  <c r="E31"/>
  <c r="M30"/>
  <c r="K30"/>
  <c r="H30"/>
  <c r="I30" s="1"/>
  <c r="F30"/>
  <c r="E30"/>
  <c r="M29"/>
  <c r="K29"/>
  <c r="H29"/>
  <c r="I29" s="1"/>
  <c r="F29"/>
  <c r="E29"/>
  <c r="M28"/>
  <c r="K28"/>
  <c r="H28"/>
  <c r="I28" s="1"/>
  <c r="F28"/>
  <c r="E28"/>
  <c r="M27"/>
  <c r="K27"/>
  <c r="H27"/>
  <c r="I27" s="1"/>
  <c r="F27"/>
  <c r="E27"/>
  <c r="M26"/>
  <c r="K26"/>
  <c r="H26"/>
  <c r="I26" s="1"/>
  <c r="F26"/>
  <c r="E26"/>
  <c r="M25"/>
  <c r="K25"/>
  <c r="H25"/>
  <c r="I25" s="1"/>
  <c r="F25"/>
  <c r="E25"/>
  <c r="M24"/>
  <c r="K24"/>
  <c r="H24"/>
  <c r="I24" s="1"/>
  <c r="F24"/>
  <c r="E24"/>
  <c r="M23"/>
  <c r="K23"/>
  <c r="I23"/>
  <c r="F23"/>
  <c r="E23"/>
  <c r="M22"/>
  <c r="K22"/>
  <c r="H22"/>
  <c r="I22" s="1"/>
  <c r="F22"/>
  <c r="E22"/>
  <c r="M21"/>
  <c r="K21"/>
  <c r="H21"/>
  <c r="I21" s="1"/>
  <c r="F21"/>
  <c r="E21"/>
  <c r="M20"/>
  <c r="K20"/>
  <c r="H20"/>
  <c r="I20" s="1"/>
  <c r="F20"/>
  <c r="E20"/>
  <c r="M19"/>
  <c r="K19"/>
  <c r="H19"/>
  <c r="F19"/>
  <c r="E19"/>
  <c r="M18"/>
  <c r="K18"/>
  <c r="F18"/>
  <c r="E18"/>
  <c r="N79" l="1"/>
  <c r="O79" s="1"/>
  <c r="H84"/>
  <c r="N77"/>
  <c r="O77" s="1"/>
  <c r="N73"/>
  <c r="O73" s="1"/>
  <c r="N69"/>
  <c r="O69" s="1"/>
  <c r="N65"/>
  <c r="O65" s="1"/>
  <c r="N61"/>
  <c r="O61" s="1"/>
  <c r="N57"/>
  <c r="O57" s="1"/>
  <c r="N53"/>
  <c r="O53" s="1"/>
  <c r="N49"/>
  <c r="O49" s="1"/>
  <c r="N45"/>
  <c r="O45" s="1"/>
  <c r="N41"/>
  <c r="O41" s="1"/>
  <c r="N37"/>
  <c r="O37" s="1"/>
  <c r="N80"/>
  <c r="O80" s="1"/>
  <c r="N81"/>
  <c r="O81" s="1"/>
  <c r="N22"/>
  <c r="O22" s="1"/>
  <c r="N26"/>
  <c r="O26" s="1"/>
  <c r="N30"/>
  <c r="O30" s="1"/>
  <c r="N34"/>
  <c r="O34" s="1"/>
  <c r="N76"/>
  <c r="O76" s="1"/>
  <c r="N72"/>
  <c r="O72" s="1"/>
  <c r="N68"/>
  <c r="O68" s="1"/>
  <c r="N64"/>
  <c r="O64" s="1"/>
  <c r="N60"/>
  <c r="O60" s="1"/>
  <c r="N56"/>
  <c r="O56" s="1"/>
  <c r="N52"/>
  <c r="O52" s="1"/>
  <c r="N48"/>
  <c r="O48" s="1"/>
  <c r="N44"/>
  <c r="O44" s="1"/>
  <c r="N40"/>
  <c r="O40" s="1"/>
  <c r="N78"/>
  <c r="O78" s="1"/>
  <c r="N74"/>
  <c r="O74" s="1"/>
  <c r="N70"/>
  <c r="O70" s="1"/>
  <c r="N66"/>
  <c r="O66" s="1"/>
  <c r="N62"/>
  <c r="O62" s="1"/>
  <c r="N58"/>
  <c r="O58" s="1"/>
  <c r="N54"/>
  <c r="O54" s="1"/>
  <c r="N50"/>
  <c r="O50" s="1"/>
  <c r="N46"/>
  <c r="O46" s="1"/>
  <c r="N42"/>
  <c r="O42" s="1"/>
  <c r="N38"/>
  <c r="O38" s="1"/>
  <c r="N75"/>
  <c r="O75" s="1"/>
  <c r="N71"/>
  <c r="O71" s="1"/>
  <c r="N67"/>
  <c r="O67" s="1"/>
  <c r="N63"/>
  <c r="O63" s="1"/>
  <c r="N59"/>
  <c r="O59" s="1"/>
  <c r="N55"/>
  <c r="O55" s="1"/>
  <c r="N51"/>
  <c r="O51" s="1"/>
  <c r="N47"/>
  <c r="O47" s="1"/>
  <c r="N43"/>
  <c r="O43" s="1"/>
  <c r="N39"/>
  <c r="O39" s="1"/>
  <c r="N29"/>
  <c r="O29" s="1"/>
  <c r="K82"/>
  <c r="N23"/>
  <c r="O23" s="1"/>
  <c r="N27"/>
  <c r="O27" s="1"/>
  <c r="N31"/>
  <c r="O31" s="1"/>
  <c r="N35"/>
  <c r="O35" s="1"/>
  <c r="N21"/>
  <c r="O21" s="1"/>
  <c r="N25"/>
  <c r="O25" s="1"/>
  <c r="N33"/>
  <c r="O33" s="1"/>
  <c r="N24"/>
  <c r="O24" s="1"/>
  <c r="N28"/>
  <c r="O28" s="1"/>
  <c r="N32"/>
  <c r="O32" s="1"/>
  <c r="N36"/>
  <c r="O36" s="1"/>
  <c r="M82"/>
  <c r="M83"/>
  <c r="N20"/>
  <c r="O20" s="1"/>
  <c r="F83"/>
  <c r="N18"/>
  <c r="H83"/>
  <c r="F84"/>
  <c r="K84"/>
  <c r="F82"/>
  <c r="H82"/>
  <c r="K83"/>
  <c r="M84"/>
  <c r="I19"/>
  <c r="I83" s="1"/>
  <c r="I84" l="1"/>
  <c r="I82"/>
  <c r="N19"/>
  <c r="O19" s="1"/>
  <c r="O18"/>
  <c r="N84" l="1"/>
  <c r="N83"/>
  <c r="N82"/>
</calcChain>
</file>

<file path=xl/sharedStrings.xml><?xml version="1.0" encoding="utf-8"?>
<sst xmlns="http://schemas.openxmlformats.org/spreadsheetml/2006/main" count="101" uniqueCount="98">
  <si>
    <t>UNIVERSITAS MUHAMMADIYAH KOTABUMI</t>
  </si>
  <si>
    <t>Jalan Hasan Kepala Ratu Nomor 1052 Sindangsari Kotabumi 34517 Telp (0724)22287</t>
  </si>
  <si>
    <t>REKAPITULASI NILAI MAHASISWA</t>
  </si>
  <si>
    <t>Program Studi</t>
  </si>
  <si>
    <t>Semester / Kelas</t>
  </si>
  <si>
    <t>Dosen Pengampu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</si>
  <si>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</si>
  <si>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</si>
  <si>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</si>
  <si>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</si>
  <si>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</si>
  <si>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</si>
  <si>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</si>
  <si>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</si>
  <si>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</si>
  <si>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T-1</t>
  </si>
  <si>
    <r>
      <t>Rata</t>
    </r>
    <r>
      <rPr>
        <b/>
        <vertAlign val="superscript"/>
        <sz val="12"/>
        <rFont val="Consolas"/>
        <family val="3"/>
      </rPr>
      <t>2</t>
    </r>
  </si>
  <si>
    <t>∑</t>
  </si>
  <si>
    <t>Nilai Rata-rata</t>
  </si>
  <si>
    <t>Nilai Tertinggi</t>
  </si>
  <si>
    <t>Nilai Terendah</t>
  </si>
  <si>
    <t>Kotabumi, Januari 2020</t>
  </si>
  <si>
    <t>Dosen Pengampu,</t>
  </si>
  <si>
    <t>NKTAM ……………….</t>
  </si>
  <si>
    <t>FAKULTAS HUKUM DAN ILMU SOSIAL</t>
  </si>
  <si>
    <t>: Hukum</t>
  </si>
  <si>
    <t>: Ganjil / 01 (Reguler)</t>
  </si>
  <si>
    <t>Devi Tri Yani</t>
  </si>
  <si>
    <t>Desi Monika Sari</t>
  </si>
  <si>
    <t>Hairul Arif</t>
  </si>
  <si>
    <t>Muhammad Isfarhan</t>
  </si>
  <si>
    <t>Putri Ayu Lestari</t>
  </si>
  <si>
    <t>Adi Rahmadani</t>
  </si>
  <si>
    <t>Anggi Perdana</t>
  </si>
  <si>
    <t>Apryan Anggara Pratama</t>
  </si>
  <si>
    <t>Arie Tian Wiratama</t>
  </si>
  <si>
    <t>Ayu Cahya Ningrum</t>
  </si>
  <si>
    <t>Choidir</t>
  </si>
  <si>
    <t>Fiki Riyansyah</t>
  </si>
  <si>
    <t>Fillah Akbar</t>
  </si>
  <si>
    <t>Frans Ari Kurniawan</t>
  </si>
  <si>
    <t>Hildan Amazah Pradana</t>
  </si>
  <si>
    <t>Iqbal Armanda</t>
  </si>
  <si>
    <t>Iro Arlan</t>
  </si>
  <si>
    <t>M. Irfan</t>
  </si>
  <si>
    <t>Muhamad Riszki Febrian</t>
  </si>
  <si>
    <t>Muhammad Arif Pratama</t>
  </si>
  <si>
    <t>M. Guruh Saputra</t>
  </si>
  <si>
    <t>Muhammad Husaini</t>
  </si>
  <si>
    <t>Nadia Putri Pratiwi</t>
  </si>
  <si>
    <t>Niken Nares Arlinda</t>
  </si>
  <si>
    <t>Abdul Rofiq</t>
  </si>
  <si>
    <t>Ony Febrian Serta</t>
  </si>
  <si>
    <t>Regita Dwi Putri Cahyani</t>
  </si>
  <si>
    <t>Roni Efendi</t>
  </si>
  <si>
    <t>Sakinah</t>
  </si>
  <si>
    <t>Satria Dwijaya</t>
  </si>
  <si>
    <t>Wahyu Suprapto</t>
  </si>
  <si>
    <t>Yuni Oktaviani</t>
  </si>
  <si>
    <t>Krismadani Ariyuda Wijaya</t>
  </si>
  <si>
    <t>Alwi Mihariza Hasan</t>
  </si>
  <si>
    <t>Ari Yanto</t>
  </si>
  <si>
    <t>Basri Agung Pengandani</t>
  </si>
  <si>
    <t>Ilham Nur Yazid</t>
  </si>
  <si>
    <t>Ira Fitri Yani</t>
  </si>
  <si>
    <t>Meri Ipanka Sari</t>
  </si>
  <si>
    <t>Putra Muda</t>
  </si>
  <si>
    <t>Vika Mawarni</t>
  </si>
  <si>
    <t>Bahuri Saputra Jaya</t>
  </si>
  <si>
    <t>Galih Ramadhan</t>
  </si>
  <si>
    <t>Parta Wijaya</t>
  </si>
  <si>
    <t>Rahmat Fathir Pratama</t>
  </si>
  <si>
    <t>Renaldy</t>
  </si>
  <si>
    <t>Isnan Toha</t>
  </si>
  <si>
    <t>Reksa Kesumapati Syahputra</t>
  </si>
  <si>
    <t>Marisa Wulandari</t>
  </si>
  <si>
    <t>Pebri Purnama</t>
  </si>
  <si>
    <t>Ika Rahmayani</t>
  </si>
  <si>
    <t>Dhafa Nurohim</t>
  </si>
  <si>
    <t>Rama Nopriyansah</t>
  </si>
  <si>
    <t>Kavella Marcilia</t>
  </si>
  <si>
    <t>Faris Ali</t>
  </si>
  <si>
    <t>Deo Rahmat Pratama</t>
  </si>
  <si>
    <t>Antarali Ramadan</t>
  </si>
  <si>
    <t>Dwi Agustina</t>
  </si>
  <si>
    <t>Aldiansah</t>
  </si>
  <si>
    <t>Anisya Dian Safitri</t>
  </si>
  <si>
    <t>Paniriyan Putra</t>
  </si>
  <si>
    <t>Erlinda Paramita</t>
  </si>
  <si>
    <t>Arief Setiawan</t>
  </si>
  <si>
    <t>: Dr.Didiek R Mawardi, S.H.,M.H</t>
  </si>
  <si>
    <t xml:space="preserve">: 2 SKS </t>
  </si>
  <si>
    <t>: HUK-1112</t>
  </si>
  <si>
    <t>: Pendidikan Pancasila</t>
  </si>
  <si>
    <t>%</t>
  </si>
  <si>
    <t>Rido Yantory</t>
  </si>
  <si>
    <t xml:space="preserve"> Dr.Didiek R Mawardi, S.H.,M.H</t>
  </si>
  <si>
    <t>Catatan:  pergunakan masa sanggah jika tidak puas dengan penilaian dosen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</si>
</sst>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onsolas"/>
      <family val="3"/>
    </font>
    <font>
      <sz val="10"/>
      <color theme="1"/>
      <name val="Tempus Sans ITC"/>
      <family val="5"/>
    </font>
    <font>
      <b/>
      <sz val="20"/>
      <color theme="1"/>
      <name val="Consolas"/>
      <family val="3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name val="Consolas"/>
      <family val="3"/>
    </font>
    <font>
      <b/>
      <vertAlign val="superscript"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sz val="10"/>
      <color rgb="FF00000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2" fillId="0" borderId="0"/>
    <xf numFmtId="0" fontId="1" fillId="0" borderId="0"/>
    <xf numFmtId="0" fontId="12" fillId="0" borderId="0"/>
  </cellStyleXfs>
  <cellXfs count="6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11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0" xfId="0" applyFont="1"/>
    <xf numFmtId="1" fontId="11" fillId="0" borderId="15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6" xfId="0" applyFont="1" applyBorder="1"/>
    <xf numFmtId="1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17" xfId="0" applyFont="1" applyBorder="1"/>
    <xf numFmtId="1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top"/>
    </xf>
    <xf numFmtId="0" fontId="13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 vertical="top" wrapText="1"/>
    </xf>
    <xf numFmtId="16" fontId="6" fillId="0" borderId="0" xfId="0" applyNumberFormat="1" applyFont="1"/>
    <xf numFmtId="0" fontId="10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9" fontId="8" fillId="2" borderId="6" xfId="0" applyNumberFormat="1" applyFont="1" applyFill="1" applyBorder="1" applyAlignment="1">
      <alignment horizontal="center" vertical="center"/>
    </xf>
    <xf numFmtId="9" fontId="8" fillId="2" borderId="1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 2" xfId="3"/>
    <cellStyle name="Normal 2 2 2" xfId="2"/>
    <cellStyle name="Normal 2 3" xfId="1"/>
    <cellStyle name="Normal 4" xfId="4"/>
  </cellStyles>
  <dxfs count="5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751416</xdr:colOff>
      <xdr:row>2</xdr:row>
      <xdr:rowOff>152400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972046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topLeftCell="A10" workbookViewId="0">
      <selection activeCell="Q30" sqref="Q30"/>
    </sheetView>
  </sheetViews>
  <sheetFormatPr defaultRowHeight="15"/>
  <cols>
    <col min="1" max="1" width="7" customWidth="1"/>
    <col min="2" max="2" width="15.5703125" style="22" customWidth="1"/>
    <col min="3" max="3" width="31.140625" customWidth="1"/>
    <col min="4" max="4" width="6.85546875" customWidth="1"/>
    <col min="5" max="5" width="8.28515625" customWidth="1"/>
    <col min="6" max="6" width="7" customWidth="1"/>
    <col min="7" max="7" width="6.5703125" customWidth="1"/>
    <col min="8" max="9" width="8.140625" customWidth="1"/>
    <col min="10" max="10" width="7.28515625" customWidth="1"/>
    <col min="11" max="11" width="7.7109375" customWidth="1"/>
    <col min="12" max="12" width="7" customWidth="1"/>
    <col min="13" max="13" width="8" customWidth="1"/>
    <col min="14" max="14" width="8.140625" customWidth="1"/>
    <col min="15" max="15" width="8.28515625" customWidth="1"/>
  </cols>
  <sheetData>
    <row r="1" spans="1:15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26.25">
      <c r="A2" s="46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16.5" thickBo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ht="15.75" thickTop="1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.75">
      <c r="A6" s="48" t="s">
        <v>24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5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ht="15.75">
      <c r="A8" s="2" t="s">
        <v>3</v>
      </c>
      <c r="B8" s="21"/>
      <c r="C8" s="2" t="s">
        <v>25</v>
      </c>
      <c r="D8" s="2"/>
      <c r="E8" s="2"/>
      <c r="F8" s="2"/>
      <c r="G8" s="2"/>
      <c r="H8" s="2"/>
      <c r="I8" s="2"/>
      <c r="J8" s="2"/>
      <c r="K8" s="2" t="s">
        <v>92</v>
      </c>
      <c r="L8" s="2"/>
      <c r="M8" s="2"/>
      <c r="N8" s="2"/>
    </row>
    <row r="9" spans="1:15" ht="15.75">
      <c r="A9" s="2" t="s">
        <v>4</v>
      </c>
      <c r="B9" s="21"/>
      <c r="C9" s="2" t="s">
        <v>26</v>
      </c>
      <c r="D9" s="2"/>
      <c r="E9" s="2"/>
      <c r="F9" s="2"/>
      <c r="G9" s="2"/>
      <c r="H9" s="2"/>
      <c r="I9" s="2"/>
      <c r="J9" s="2"/>
      <c r="K9" s="2" t="s">
        <v>93</v>
      </c>
      <c r="L9" s="2"/>
      <c r="M9" s="2"/>
      <c r="N9" s="2"/>
    </row>
    <row r="10" spans="1:15" ht="15.75">
      <c r="A10" s="2" t="s">
        <v>5</v>
      </c>
      <c r="B10" s="21"/>
      <c r="C10" s="2" t="s">
        <v>90</v>
      </c>
      <c r="D10" s="2"/>
      <c r="E10" s="2"/>
      <c r="F10" s="2"/>
      <c r="G10" s="2"/>
      <c r="H10" s="2"/>
      <c r="I10" s="2"/>
      <c r="J10" s="2"/>
      <c r="K10" s="2" t="s">
        <v>91</v>
      </c>
      <c r="L10" s="2"/>
      <c r="M10" s="2"/>
      <c r="N10" s="2"/>
    </row>
    <row r="11" spans="1:15" ht="15.75">
      <c r="A11" s="3"/>
      <c r="B11" s="1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50" t="s">
        <v>6</v>
      </c>
      <c r="B13" s="50" t="s">
        <v>7</v>
      </c>
      <c r="C13" s="50" t="s">
        <v>8</v>
      </c>
      <c r="D13" s="38" t="s">
        <v>9</v>
      </c>
      <c r="E13" s="51"/>
      <c r="F13" s="39"/>
      <c r="G13" s="38" t="s">
        <v>10</v>
      </c>
      <c r="H13" s="51"/>
      <c r="I13" s="39"/>
      <c r="J13" s="38" t="s">
        <v>11</v>
      </c>
      <c r="K13" s="39"/>
      <c r="L13" s="38" t="s">
        <v>12</v>
      </c>
      <c r="M13" s="39"/>
      <c r="N13" s="42" t="s">
        <v>13</v>
      </c>
      <c r="O13" s="42" t="s">
        <v>14</v>
      </c>
    </row>
    <row r="14" spans="1:15">
      <c r="A14" s="50"/>
      <c r="B14" s="50"/>
      <c r="C14" s="50"/>
      <c r="D14" s="40"/>
      <c r="E14" s="52"/>
      <c r="F14" s="41"/>
      <c r="G14" s="40"/>
      <c r="H14" s="52"/>
      <c r="I14" s="41"/>
      <c r="J14" s="40"/>
      <c r="K14" s="41"/>
      <c r="L14" s="40"/>
      <c r="M14" s="41"/>
      <c r="N14" s="43"/>
      <c r="O14" s="43"/>
    </row>
    <row r="15" spans="1:15" ht="15" customHeight="1">
      <c r="A15" s="50"/>
      <c r="B15" s="50"/>
      <c r="C15" s="50"/>
      <c r="D15" s="50" t="s">
        <v>17</v>
      </c>
      <c r="E15" s="57" t="s">
        <v>94</v>
      </c>
      <c r="F15" s="59">
        <v>0.1</v>
      </c>
      <c r="G15" s="50" t="s">
        <v>15</v>
      </c>
      <c r="H15" s="42" t="s">
        <v>16</v>
      </c>
      <c r="I15" s="49">
        <v>0.25</v>
      </c>
      <c r="J15" s="50" t="s">
        <v>17</v>
      </c>
      <c r="K15" s="49">
        <v>0.25</v>
      </c>
      <c r="L15" s="50" t="s">
        <v>17</v>
      </c>
      <c r="M15" s="49">
        <v>0.4</v>
      </c>
      <c r="N15" s="43"/>
      <c r="O15" s="43"/>
    </row>
    <row r="16" spans="1:15" ht="15" customHeight="1">
      <c r="A16" s="50"/>
      <c r="B16" s="50"/>
      <c r="C16" s="50"/>
      <c r="D16" s="50"/>
      <c r="E16" s="58"/>
      <c r="F16" s="60"/>
      <c r="G16" s="50"/>
      <c r="H16" s="44"/>
      <c r="I16" s="50"/>
      <c r="J16" s="50"/>
      <c r="K16" s="50"/>
      <c r="L16" s="50"/>
      <c r="M16" s="50"/>
      <c r="N16" s="44"/>
      <c r="O16" s="44"/>
    </row>
    <row r="17" spans="1:15" ht="15.75" thickBot="1">
      <c r="A17" s="27">
        <v>1</v>
      </c>
      <c r="B17" s="27">
        <v>2</v>
      </c>
      <c r="C17" s="27">
        <v>3</v>
      </c>
      <c r="D17" s="37">
        <v>5</v>
      </c>
      <c r="E17" s="37"/>
      <c r="F17" s="37"/>
      <c r="G17" s="37">
        <v>6</v>
      </c>
      <c r="H17" s="37"/>
      <c r="I17" s="37"/>
      <c r="J17" s="37">
        <v>7</v>
      </c>
      <c r="K17" s="37"/>
      <c r="L17" s="37">
        <v>8</v>
      </c>
      <c r="M17" s="37"/>
      <c r="N17" s="27">
        <v>9</v>
      </c>
      <c r="O17" s="27">
        <v>10</v>
      </c>
    </row>
    <row r="18" spans="1:15" ht="17.25" thickTop="1" thickBot="1">
      <c r="A18" s="4">
        <v>1</v>
      </c>
      <c r="B18" s="24">
        <v>1974201121</v>
      </c>
      <c r="C18" s="32" t="s">
        <v>86</v>
      </c>
      <c r="D18" s="4">
        <v>9</v>
      </c>
      <c r="E18" s="28">
        <f>(D18/16)*100</f>
        <v>56.25</v>
      </c>
      <c r="F18" s="5">
        <f>(D18/16)*10</f>
        <v>5.625</v>
      </c>
      <c r="G18" s="6">
        <v>80</v>
      </c>
      <c r="H18" s="5">
        <f>AVERAGE(G18:G18)</f>
        <v>80</v>
      </c>
      <c r="I18" s="5">
        <f>ROUND((H18*25%),0)</f>
        <v>20</v>
      </c>
      <c r="J18" s="4">
        <v>80</v>
      </c>
      <c r="K18" s="5">
        <f t="shared" ref="K18:K36" si="0">ROUND((J18*25%),0)</f>
        <v>20</v>
      </c>
      <c r="L18" s="6">
        <v>80</v>
      </c>
      <c r="M18" s="5">
        <f t="shared" ref="M18:M36" si="1">ROUND((L18*40%),0)</f>
        <v>32</v>
      </c>
      <c r="N18" s="5">
        <f>ROUND((F18+I18+K18+M18),0)</f>
        <v>78</v>
      </c>
      <c r="O18" s="7" t="str">
        <f>IF(N18&gt;=80,"A",IF(N18&gt;=76.25,"A-",IF(N18&gt;=68.75,"B+",IF(N18&gt;=65,"B",IF(N18&gt;=62.5,"B-",IF(N18&gt;=57.5,"C+",IF(N18&gt;=55,"C",IF(N18&gt;=51.25,"C-",IF(N18&gt;=43.75,"D+",IF(N18&gt;=40,"D","E"))))))))))</f>
        <v>A-</v>
      </c>
    </row>
    <row r="19" spans="1:15" ht="17.25" thickTop="1" thickBot="1">
      <c r="A19" s="8">
        <v>2</v>
      </c>
      <c r="B19" s="23">
        <v>1974201007</v>
      </c>
      <c r="C19" s="31" t="s">
        <v>32</v>
      </c>
      <c r="D19" s="8">
        <v>9</v>
      </c>
      <c r="E19" s="28">
        <f t="shared" ref="E19:E37" si="2">(D19/16)*100</f>
        <v>56.25</v>
      </c>
      <c r="F19" s="5">
        <f t="shared" ref="F19:F37" si="3">(D19/16)*10</f>
        <v>5.625</v>
      </c>
      <c r="G19" s="5">
        <v>80</v>
      </c>
      <c r="H19" s="5">
        <f>AVERAGE(G19:G19)</f>
        <v>80</v>
      </c>
      <c r="I19" s="5">
        <f>ROUND((H19*25%),0)</f>
        <v>20</v>
      </c>
      <c r="J19" s="8">
        <v>82</v>
      </c>
      <c r="K19" s="5">
        <f t="shared" si="0"/>
        <v>21</v>
      </c>
      <c r="L19" s="5">
        <v>80</v>
      </c>
      <c r="M19" s="5">
        <f t="shared" si="1"/>
        <v>32</v>
      </c>
      <c r="N19" s="5">
        <f>ROUND((F19+I19+K19+M19),0)</f>
        <v>79</v>
      </c>
      <c r="O19" s="7" t="str">
        <f t="shared" ref="O19:O37" si="4">IF(N19&gt;=80,"A",IF(N19&gt;=76.25,"A-",IF(N19&gt;=68.75,"B+",IF(N19&gt;=65,"B",IF(N19&gt;=62.5,"B-",IF(N19&gt;=57.5,"C+",IF(N19&gt;=55,"C",IF(N19&gt;=51.25,"C-",IF(N19&gt;=43.75,"D+",IF(N19&gt;=40,"D","E"))))))))))</f>
        <v>A-</v>
      </c>
    </row>
    <row r="20" spans="1:15" ht="17.25" thickTop="1" thickBot="1">
      <c r="A20" s="8">
        <v>3</v>
      </c>
      <c r="B20" s="24">
        <v>1974201132</v>
      </c>
      <c r="C20" s="32" t="s">
        <v>85</v>
      </c>
      <c r="D20" s="8">
        <v>7</v>
      </c>
      <c r="E20" s="28">
        <f t="shared" si="2"/>
        <v>43.75</v>
      </c>
      <c r="F20" s="5">
        <f t="shared" si="3"/>
        <v>4.375</v>
      </c>
      <c r="G20" s="5">
        <v>75</v>
      </c>
      <c r="H20" s="5">
        <f>AVERAGE(G20:G20)</f>
        <v>75</v>
      </c>
      <c r="I20" s="5">
        <f t="shared" ref="I20:I38" si="5">ROUND((H20*25%),0)</f>
        <v>19</v>
      </c>
      <c r="J20" s="8">
        <v>80</v>
      </c>
      <c r="K20" s="5">
        <f t="shared" si="0"/>
        <v>20</v>
      </c>
      <c r="L20" s="5">
        <v>83</v>
      </c>
      <c r="M20" s="5">
        <f t="shared" si="1"/>
        <v>33</v>
      </c>
      <c r="N20" s="5">
        <f>ROUND((F20+I20+K20+M20),0)</f>
        <v>76</v>
      </c>
      <c r="O20" s="7" t="str">
        <f t="shared" si="4"/>
        <v>B+</v>
      </c>
    </row>
    <row r="21" spans="1:15" ht="17.25" thickTop="1" thickBot="1">
      <c r="A21" s="8">
        <v>4</v>
      </c>
      <c r="B21" s="23">
        <v>1974201067</v>
      </c>
      <c r="C21" s="31" t="s">
        <v>60</v>
      </c>
      <c r="D21" s="8">
        <v>8</v>
      </c>
      <c r="E21" s="28">
        <f t="shared" si="2"/>
        <v>50</v>
      </c>
      <c r="F21" s="5">
        <f t="shared" si="3"/>
        <v>5</v>
      </c>
      <c r="G21" s="5">
        <v>78</v>
      </c>
      <c r="H21" s="5">
        <f>AVERAGE(G21:G21)</f>
        <v>78</v>
      </c>
      <c r="I21" s="5">
        <f t="shared" si="5"/>
        <v>20</v>
      </c>
      <c r="J21" s="8">
        <v>80</v>
      </c>
      <c r="K21" s="5">
        <f t="shared" si="0"/>
        <v>20</v>
      </c>
      <c r="L21" s="5">
        <v>80</v>
      </c>
      <c r="M21" s="5">
        <f t="shared" si="1"/>
        <v>32</v>
      </c>
      <c r="N21" s="5">
        <f>ROUND((F21+I21+K21+M21),0)</f>
        <v>77</v>
      </c>
      <c r="O21" s="7" t="str">
        <f t="shared" si="4"/>
        <v>A-</v>
      </c>
    </row>
    <row r="22" spans="1:15" ht="17.25" thickTop="1" thickBot="1">
      <c r="A22" s="8">
        <v>5</v>
      </c>
      <c r="B22" s="25">
        <v>1974201045</v>
      </c>
      <c r="C22" s="30" t="s">
        <v>51</v>
      </c>
      <c r="D22" s="8">
        <v>8</v>
      </c>
      <c r="E22" s="28">
        <f t="shared" si="2"/>
        <v>50</v>
      </c>
      <c r="F22" s="5">
        <f t="shared" si="3"/>
        <v>5</v>
      </c>
      <c r="G22" s="5">
        <v>80</v>
      </c>
      <c r="H22" s="5">
        <f>AVERAGE(G22:G22)</f>
        <v>80</v>
      </c>
      <c r="I22" s="5">
        <f t="shared" si="5"/>
        <v>20</v>
      </c>
      <c r="J22" s="8">
        <v>83</v>
      </c>
      <c r="K22" s="5">
        <f t="shared" si="0"/>
        <v>21</v>
      </c>
      <c r="L22" s="5">
        <v>76</v>
      </c>
      <c r="M22" s="5">
        <f t="shared" si="1"/>
        <v>30</v>
      </c>
      <c r="N22" s="5">
        <f>ROUND((F22+I22+K22+M22),0)</f>
        <v>76</v>
      </c>
      <c r="O22" s="7" t="str">
        <f t="shared" si="4"/>
        <v>B+</v>
      </c>
    </row>
    <row r="23" spans="1:15" ht="22.5" customHeight="1" thickTop="1" thickBot="1">
      <c r="A23" s="8">
        <v>6</v>
      </c>
      <c r="B23" s="24">
        <v>1974201130</v>
      </c>
      <c r="C23" s="32" t="s">
        <v>83</v>
      </c>
      <c r="D23" s="8">
        <v>9</v>
      </c>
      <c r="E23" s="28">
        <f t="shared" si="2"/>
        <v>56.25</v>
      </c>
      <c r="F23" s="5">
        <f t="shared" si="3"/>
        <v>5.625</v>
      </c>
      <c r="G23" s="5">
        <v>76</v>
      </c>
      <c r="H23" s="5">
        <f>AVERAGE(G23:G23)</f>
        <v>76</v>
      </c>
      <c r="I23" s="5">
        <f t="shared" si="5"/>
        <v>19</v>
      </c>
      <c r="J23" s="8">
        <v>80</v>
      </c>
      <c r="K23" s="5">
        <f t="shared" si="0"/>
        <v>20</v>
      </c>
      <c r="L23" s="5">
        <v>80</v>
      </c>
      <c r="M23" s="5">
        <f t="shared" si="1"/>
        <v>32</v>
      </c>
      <c r="N23" s="5">
        <f>ROUND((F23+I23+K23+M23),0)</f>
        <v>77</v>
      </c>
      <c r="O23" s="7" t="str">
        <f t="shared" si="4"/>
        <v>A-</v>
      </c>
    </row>
    <row r="24" spans="1:15" ht="17.25" thickTop="1" thickBot="1">
      <c r="A24" s="8">
        <v>7</v>
      </c>
      <c r="B24" s="23">
        <v>1974201012</v>
      </c>
      <c r="C24" s="31" t="s">
        <v>34</v>
      </c>
      <c r="D24" s="8">
        <v>8</v>
      </c>
      <c r="E24" s="28">
        <f t="shared" si="2"/>
        <v>50</v>
      </c>
      <c r="F24" s="5">
        <f t="shared" si="3"/>
        <v>5</v>
      </c>
      <c r="G24" s="5">
        <v>80</v>
      </c>
      <c r="H24" s="5">
        <f>AVERAGE(G24:G24)</f>
        <v>80</v>
      </c>
      <c r="I24" s="5">
        <f t="shared" si="5"/>
        <v>20</v>
      </c>
      <c r="J24" s="8">
        <v>80</v>
      </c>
      <c r="K24" s="5">
        <f t="shared" si="0"/>
        <v>20</v>
      </c>
      <c r="L24" s="5">
        <v>80</v>
      </c>
      <c r="M24" s="5">
        <f t="shared" si="1"/>
        <v>32</v>
      </c>
      <c r="N24" s="5">
        <f>ROUND((F24+I24+K24+M24),0)</f>
        <v>77</v>
      </c>
      <c r="O24" s="7" t="str">
        <f t="shared" si="4"/>
        <v>A-</v>
      </c>
    </row>
    <row r="25" spans="1:15" ht="17.25" thickTop="1" thickBot="1">
      <c r="A25" s="8">
        <v>8</v>
      </c>
      <c r="B25" s="23">
        <v>1974201069</v>
      </c>
      <c r="C25" s="31" t="s">
        <v>61</v>
      </c>
      <c r="D25" s="8">
        <v>7</v>
      </c>
      <c r="E25" s="28">
        <f t="shared" si="2"/>
        <v>43.75</v>
      </c>
      <c r="F25" s="5">
        <f t="shared" si="3"/>
        <v>4.375</v>
      </c>
      <c r="G25" s="5">
        <v>78</v>
      </c>
      <c r="H25" s="5">
        <f>AVERAGE(G25:G25)</f>
        <v>78</v>
      </c>
      <c r="I25" s="5">
        <f t="shared" si="5"/>
        <v>20</v>
      </c>
      <c r="J25" s="8">
        <v>84</v>
      </c>
      <c r="K25" s="5">
        <f t="shared" si="0"/>
        <v>21</v>
      </c>
      <c r="L25" s="5">
        <v>80</v>
      </c>
      <c r="M25" s="5">
        <f t="shared" si="1"/>
        <v>32</v>
      </c>
      <c r="N25" s="5">
        <f>ROUND((F25+I25+K25+M25),0)</f>
        <v>77</v>
      </c>
      <c r="O25" s="7" t="str">
        <f t="shared" si="4"/>
        <v>A-</v>
      </c>
    </row>
    <row r="26" spans="1:15" ht="17.25" thickTop="1" thickBot="1">
      <c r="A26" s="8">
        <v>9</v>
      </c>
      <c r="B26" s="29">
        <v>1974201013</v>
      </c>
      <c r="C26" s="33" t="s">
        <v>35</v>
      </c>
      <c r="D26" s="8">
        <v>7</v>
      </c>
      <c r="E26" s="28">
        <f t="shared" si="2"/>
        <v>43.75</v>
      </c>
      <c r="F26" s="5">
        <f t="shared" si="3"/>
        <v>4.375</v>
      </c>
      <c r="G26" s="5">
        <v>75</v>
      </c>
      <c r="H26" s="5">
        <f>AVERAGE(G26:G26)</f>
        <v>75</v>
      </c>
      <c r="I26" s="5">
        <f t="shared" si="5"/>
        <v>19</v>
      </c>
      <c r="J26" s="8">
        <v>80</v>
      </c>
      <c r="K26" s="5">
        <f t="shared" si="0"/>
        <v>20</v>
      </c>
      <c r="L26" s="5">
        <v>82</v>
      </c>
      <c r="M26" s="5">
        <f t="shared" si="1"/>
        <v>33</v>
      </c>
      <c r="N26" s="5">
        <f>ROUND((F26+I26+K26+M26),0)</f>
        <v>76</v>
      </c>
      <c r="O26" s="7" t="str">
        <f t="shared" si="4"/>
        <v>B+</v>
      </c>
    </row>
    <row r="27" spans="1:15" ht="17.25" thickTop="1" thickBot="1">
      <c r="A27" s="8">
        <v>10</v>
      </c>
      <c r="B27" s="29">
        <v>1974201011</v>
      </c>
      <c r="C27" s="33" t="s">
        <v>33</v>
      </c>
      <c r="D27" s="8">
        <v>8</v>
      </c>
      <c r="E27" s="28">
        <f t="shared" si="2"/>
        <v>50</v>
      </c>
      <c r="F27" s="5">
        <f t="shared" si="3"/>
        <v>5</v>
      </c>
      <c r="G27" s="5">
        <v>80</v>
      </c>
      <c r="H27" s="5">
        <f>AVERAGE(G27:G27)</f>
        <v>80</v>
      </c>
      <c r="I27" s="5">
        <f t="shared" si="5"/>
        <v>20</v>
      </c>
      <c r="J27" s="8">
        <v>80</v>
      </c>
      <c r="K27" s="5">
        <f t="shared" si="0"/>
        <v>20</v>
      </c>
      <c r="L27" s="5">
        <v>80</v>
      </c>
      <c r="M27" s="5">
        <f t="shared" si="1"/>
        <v>32</v>
      </c>
      <c r="N27" s="5">
        <f>ROUND((F27+I27+K27+M27),0)</f>
        <v>77</v>
      </c>
      <c r="O27" s="7" t="str">
        <f t="shared" si="4"/>
        <v>A-</v>
      </c>
    </row>
    <row r="28" spans="1:15" ht="17.25" thickTop="1" thickBot="1">
      <c r="A28" s="8">
        <v>11</v>
      </c>
      <c r="B28" s="24">
        <v>1974201124</v>
      </c>
      <c r="C28" s="32" t="s">
        <v>89</v>
      </c>
      <c r="D28" s="8">
        <v>7</v>
      </c>
      <c r="E28" s="28">
        <f t="shared" si="2"/>
        <v>43.75</v>
      </c>
      <c r="F28" s="5">
        <f t="shared" si="3"/>
        <v>4.375</v>
      </c>
      <c r="G28" s="5">
        <v>81</v>
      </c>
      <c r="H28" s="5">
        <f>AVERAGE(G28:G28)</f>
        <v>81</v>
      </c>
      <c r="I28" s="5">
        <f t="shared" si="5"/>
        <v>20</v>
      </c>
      <c r="J28" s="8">
        <v>79</v>
      </c>
      <c r="K28" s="5">
        <f t="shared" si="0"/>
        <v>20</v>
      </c>
      <c r="L28" s="5">
        <v>83</v>
      </c>
      <c r="M28" s="5">
        <f t="shared" si="1"/>
        <v>33</v>
      </c>
      <c r="N28" s="5">
        <f>ROUND((F28+I28+K28+M28),0)</f>
        <v>77</v>
      </c>
      <c r="O28" s="7" t="str">
        <f t="shared" si="4"/>
        <v>A-</v>
      </c>
    </row>
    <row r="29" spans="1:15" ht="17.25" thickTop="1" thickBot="1">
      <c r="A29" s="8">
        <v>12</v>
      </c>
      <c r="B29" s="23">
        <v>1974201014</v>
      </c>
      <c r="C29" s="31" t="s">
        <v>36</v>
      </c>
      <c r="D29" s="8">
        <v>8</v>
      </c>
      <c r="E29" s="28">
        <f t="shared" si="2"/>
        <v>50</v>
      </c>
      <c r="F29" s="5">
        <f t="shared" si="3"/>
        <v>5</v>
      </c>
      <c r="G29" s="5">
        <v>76</v>
      </c>
      <c r="H29" s="5">
        <f>AVERAGE(G29:G29)</f>
        <v>76</v>
      </c>
      <c r="I29" s="5">
        <f t="shared" si="5"/>
        <v>19</v>
      </c>
      <c r="J29" s="8">
        <v>80</v>
      </c>
      <c r="K29" s="5">
        <f t="shared" si="0"/>
        <v>20</v>
      </c>
      <c r="L29" s="5">
        <v>80</v>
      </c>
      <c r="M29" s="5">
        <f t="shared" si="1"/>
        <v>32</v>
      </c>
      <c r="N29" s="5">
        <f>ROUND((F29+I29+K29+M29),0)</f>
        <v>76</v>
      </c>
      <c r="O29" s="7" t="str">
        <f t="shared" si="4"/>
        <v>B+</v>
      </c>
    </row>
    <row r="30" spans="1:15" ht="17.25" thickTop="1" thickBot="1">
      <c r="A30" s="8">
        <v>13</v>
      </c>
      <c r="B30" s="23">
        <v>1974201098</v>
      </c>
      <c r="C30" s="31" t="s">
        <v>68</v>
      </c>
      <c r="D30" s="8">
        <v>9</v>
      </c>
      <c r="E30" s="28">
        <f t="shared" si="2"/>
        <v>56.25</v>
      </c>
      <c r="F30" s="5">
        <f t="shared" si="3"/>
        <v>5.625</v>
      </c>
      <c r="G30" s="5">
        <v>75</v>
      </c>
      <c r="H30" s="5">
        <f>AVERAGE(G30:G30)</f>
        <v>75</v>
      </c>
      <c r="I30" s="5">
        <f t="shared" si="5"/>
        <v>19</v>
      </c>
      <c r="J30" s="8">
        <v>80</v>
      </c>
      <c r="K30" s="5">
        <f t="shared" si="0"/>
        <v>20</v>
      </c>
      <c r="L30" s="5">
        <v>82</v>
      </c>
      <c r="M30" s="5">
        <f t="shared" si="1"/>
        <v>33</v>
      </c>
      <c r="N30" s="5">
        <f>ROUND((F30+I30+K30+M30),0)</f>
        <v>78</v>
      </c>
      <c r="O30" s="7" t="str">
        <f t="shared" si="4"/>
        <v>A-</v>
      </c>
    </row>
    <row r="31" spans="1:15" ht="17.25" thickTop="1" thickBot="1">
      <c r="A31" s="8">
        <v>14</v>
      </c>
      <c r="B31" s="23">
        <v>1974201071</v>
      </c>
      <c r="C31" s="31" t="s">
        <v>62</v>
      </c>
      <c r="D31" s="8">
        <v>7</v>
      </c>
      <c r="E31" s="28">
        <f t="shared" si="2"/>
        <v>43.75</v>
      </c>
      <c r="F31" s="5">
        <f t="shared" si="3"/>
        <v>4.375</v>
      </c>
      <c r="G31" s="5">
        <v>80</v>
      </c>
      <c r="H31" s="5">
        <f>AVERAGE(G31:G31)</f>
        <v>80</v>
      </c>
      <c r="I31" s="5">
        <f t="shared" si="5"/>
        <v>20</v>
      </c>
      <c r="J31" s="8">
        <v>80</v>
      </c>
      <c r="K31" s="5">
        <f t="shared" si="0"/>
        <v>20</v>
      </c>
      <c r="L31" s="5">
        <v>80</v>
      </c>
      <c r="M31" s="5">
        <f t="shared" si="1"/>
        <v>32</v>
      </c>
      <c r="N31" s="5">
        <f>ROUND((F31+I31+K31+M31),0)</f>
        <v>76</v>
      </c>
      <c r="O31" s="7" t="str">
        <f t="shared" si="4"/>
        <v>B+</v>
      </c>
    </row>
    <row r="32" spans="1:15" ht="17.25" thickTop="1" thickBot="1">
      <c r="A32" s="8">
        <v>15</v>
      </c>
      <c r="B32" s="23">
        <v>1974201015</v>
      </c>
      <c r="C32" s="31" t="s">
        <v>37</v>
      </c>
      <c r="D32" s="8">
        <v>8</v>
      </c>
      <c r="E32" s="28">
        <f t="shared" si="2"/>
        <v>50</v>
      </c>
      <c r="F32" s="5">
        <f t="shared" si="3"/>
        <v>5</v>
      </c>
      <c r="G32" s="5">
        <v>80</v>
      </c>
      <c r="H32" s="5">
        <f>AVERAGE(G32:G32)</f>
        <v>80</v>
      </c>
      <c r="I32" s="5">
        <f t="shared" si="5"/>
        <v>20</v>
      </c>
      <c r="J32" s="8">
        <v>76</v>
      </c>
      <c r="K32" s="5">
        <f t="shared" si="0"/>
        <v>19</v>
      </c>
      <c r="L32" s="5">
        <v>80</v>
      </c>
      <c r="M32" s="5">
        <f t="shared" si="1"/>
        <v>32</v>
      </c>
      <c r="N32" s="5">
        <f>ROUND((F32+I32+K32+M32),0)</f>
        <v>76</v>
      </c>
      <c r="O32" s="7" t="str">
        <f t="shared" si="4"/>
        <v>B+</v>
      </c>
    </row>
    <row r="33" spans="1:15" ht="17.25" thickTop="1" thickBot="1">
      <c r="A33" s="8">
        <v>16</v>
      </c>
      <c r="B33" s="24">
        <v>1974201128</v>
      </c>
      <c r="C33" s="32" t="s">
        <v>82</v>
      </c>
      <c r="D33" s="8">
        <v>7</v>
      </c>
      <c r="E33" s="28">
        <f t="shared" si="2"/>
        <v>43.75</v>
      </c>
      <c r="F33" s="5">
        <f t="shared" si="3"/>
        <v>4.375</v>
      </c>
      <c r="G33" s="5">
        <v>82</v>
      </c>
      <c r="H33" s="5">
        <f>AVERAGE(G33:G33)</f>
        <v>82</v>
      </c>
      <c r="I33" s="5">
        <f t="shared" si="5"/>
        <v>21</v>
      </c>
      <c r="J33" s="8">
        <v>80</v>
      </c>
      <c r="K33" s="5">
        <f t="shared" si="0"/>
        <v>20</v>
      </c>
      <c r="L33" s="5">
        <v>80</v>
      </c>
      <c r="M33" s="5">
        <f t="shared" si="1"/>
        <v>32</v>
      </c>
      <c r="N33" s="5">
        <f>ROUND((F33+I33+K33+M33),0)</f>
        <v>77</v>
      </c>
      <c r="O33" s="7" t="str">
        <f t="shared" si="4"/>
        <v>A-</v>
      </c>
    </row>
    <row r="34" spans="1:15" ht="17.25" thickTop="1" thickBot="1">
      <c r="A34" s="8">
        <v>17</v>
      </c>
      <c r="B34" s="23">
        <v>1974201002</v>
      </c>
      <c r="C34" s="31" t="s">
        <v>28</v>
      </c>
      <c r="D34" s="8">
        <v>8</v>
      </c>
      <c r="E34" s="28">
        <f t="shared" si="2"/>
        <v>50</v>
      </c>
      <c r="F34" s="5">
        <f t="shared" si="3"/>
        <v>5</v>
      </c>
      <c r="G34" s="5">
        <v>80</v>
      </c>
      <c r="H34" s="5">
        <f>AVERAGE(G34:G34)</f>
        <v>80</v>
      </c>
      <c r="I34" s="5">
        <f t="shared" si="5"/>
        <v>20</v>
      </c>
      <c r="J34" s="8">
        <v>80</v>
      </c>
      <c r="K34" s="5">
        <f t="shared" si="0"/>
        <v>20</v>
      </c>
      <c r="L34" s="5">
        <v>80</v>
      </c>
      <c r="M34" s="5">
        <f t="shared" si="1"/>
        <v>32</v>
      </c>
      <c r="N34" s="5">
        <f>ROUND((F34+I34+K34+M34),0)</f>
        <v>77</v>
      </c>
      <c r="O34" s="7" t="str">
        <f t="shared" si="4"/>
        <v>A-</v>
      </c>
    </row>
    <row r="35" spans="1:15" ht="17.25" thickTop="1" thickBot="1">
      <c r="A35" s="8">
        <v>18</v>
      </c>
      <c r="B35" s="23">
        <v>1974201001</v>
      </c>
      <c r="C35" s="31" t="s">
        <v>27</v>
      </c>
      <c r="D35" s="8">
        <v>8</v>
      </c>
      <c r="E35" s="28">
        <f t="shared" si="2"/>
        <v>50</v>
      </c>
      <c r="F35" s="5">
        <f t="shared" si="3"/>
        <v>5</v>
      </c>
      <c r="G35" s="5">
        <v>83</v>
      </c>
      <c r="H35" s="5">
        <f>AVERAGE(G35:G35)</f>
        <v>83</v>
      </c>
      <c r="I35" s="5">
        <f t="shared" si="5"/>
        <v>21</v>
      </c>
      <c r="J35" s="8">
        <v>78</v>
      </c>
      <c r="K35" s="5">
        <f t="shared" si="0"/>
        <v>20</v>
      </c>
      <c r="L35" s="5">
        <v>80</v>
      </c>
      <c r="M35" s="5">
        <f t="shared" si="1"/>
        <v>32</v>
      </c>
      <c r="N35" s="5">
        <f>ROUND((F35+I35+K35+M35),0)</f>
        <v>78</v>
      </c>
      <c r="O35" s="7" t="str">
        <f t="shared" si="4"/>
        <v>A-</v>
      </c>
    </row>
    <row r="36" spans="1:15" ht="17.25" thickTop="1" thickBot="1">
      <c r="A36" s="8">
        <v>19</v>
      </c>
      <c r="B36" s="24">
        <v>1974201123</v>
      </c>
      <c r="C36" s="32" t="s">
        <v>78</v>
      </c>
      <c r="D36" s="8">
        <v>9</v>
      </c>
      <c r="E36" s="28">
        <f t="shared" si="2"/>
        <v>56.25</v>
      </c>
      <c r="F36" s="5">
        <f t="shared" si="3"/>
        <v>5.625</v>
      </c>
      <c r="G36" s="5">
        <v>76</v>
      </c>
      <c r="H36" s="5">
        <f>AVERAGE(G36:G36)</f>
        <v>76</v>
      </c>
      <c r="I36" s="5">
        <f t="shared" si="5"/>
        <v>19</v>
      </c>
      <c r="J36" s="8">
        <v>80</v>
      </c>
      <c r="K36" s="5">
        <f t="shared" si="0"/>
        <v>20</v>
      </c>
      <c r="L36" s="5">
        <v>79</v>
      </c>
      <c r="M36" s="5">
        <f t="shared" si="1"/>
        <v>32</v>
      </c>
      <c r="N36" s="5">
        <f>ROUND((F36+I36+K36+M36),0)</f>
        <v>77</v>
      </c>
      <c r="O36" s="7" t="str">
        <f t="shared" si="4"/>
        <v>A-</v>
      </c>
    </row>
    <row r="37" spans="1:15" ht="17.25" thickTop="1" thickBot="1">
      <c r="A37" s="8">
        <v>20</v>
      </c>
      <c r="B37" s="24">
        <v>1974201131</v>
      </c>
      <c r="C37" s="32" t="s">
        <v>84</v>
      </c>
      <c r="D37" s="4">
        <v>8</v>
      </c>
      <c r="E37" s="28">
        <f t="shared" si="2"/>
        <v>50</v>
      </c>
      <c r="F37" s="5">
        <f t="shared" si="3"/>
        <v>5</v>
      </c>
      <c r="G37" s="6">
        <v>75</v>
      </c>
      <c r="H37" s="5">
        <f>AVERAGE(G37:G37)</f>
        <v>75</v>
      </c>
      <c r="I37" s="5">
        <f t="shared" si="5"/>
        <v>19</v>
      </c>
      <c r="J37" s="4">
        <v>80</v>
      </c>
      <c r="K37" s="5">
        <f t="shared" ref="K37:K78" si="6">ROUND((J37*25%),0)</f>
        <v>20</v>
      </c>
      <c r="L37" s="6">
        <v>81</v>
      </c>
      <c r="M37" s="5">
        <f t="shared" ref="M37:M78" si="7">ROUND((L37*40%),0)</f>
        <v>32</v>
      </c>
      <c r="N37" s="5">
        <f>ROUND((F37+I37+K37+M37),0)</f>
        <v>76</v>
      </c>
      <c r="O37" s="7" t="str">
        <f t="shared" si="4"/>
        <v>B+</v>
      </c>
    </row>
    <row r="38" spans="1:15" ht="17.25" thickTop="1" thickBot="1">
      <c r="A38" s="8">
        <v>21</v>
      </c>
      <c r="B38" s="24">
        <v>1974201129</v>
      </c>
      <c r="C38" s="32" t="s">
        <v>88</v>
      </c>
      <c r="D38" s="8">
        <v>7</v>
      </c>
      <c r="E38" s="28">
        <f t="shared" ref="E38:E78" si="8">(D38/16)*100</f>
        <v>43.75</v>
      </c>
      <c r="F38" s="5">
        <f t="shared" ref="F38:F78" si="9">(D38/16)*10</f>
        <v>4.375</v>
      </c>
      <c r="G38" s="5">
        <v>80</v>
      </c>
      <c r="H38" s="5">
        <f>AVERAGE(G38:G38)</f>
        <v>80</v>
      </c>
      <c r="I38" s="5">
        <f t="shared" si="5"/>
        <v>20</v>
      </c>
      <c r="J38" s="8">
        <v>76</v>
      </c>
      <c r="K38" s="5">
        <f t="shared" si="6"/>
        <v>19</v>
      </c>
      <c r="L38" s="5">
        <v>80</v>
      </c>
      <c r="M38" s="5">
        <f t="shared" si="7"/>
        <v>32</v>
      </c>
      <c r="N38" s="5">
        <f>ROUND((F38+I38+K38+M38),0)</f>
        <v>75</v>
      </c>
      <c r="O38" s="7" t="str">
        <f t="shared" ref="O38:O78" si="10">IF(N38&gt;=80,"A",IF(N38&gt;=76.25,"A-",IF(N38&gt;=68.75,"B+",IF(N38&gt;=65,"B",IF(N38&gt;=62.5,"B-",IF(N38&gt;=57.5,"C+",IF(N38&gt;=55,"C",IF(N38&gt;=51.25,"C-",IF(N38&gt;=43.75,"D+",IF(N38&gt;=40,"D","E"))))))))))</f>
        <v>B+</v>
      </c>
    </row>
    <row r="39" spans="1:15" ht="17.25" thickTop="1" thickBot="1">
      <c r="A39" s="8">
        <v>22</v>
      </c>
      <c r="B39" s="24">
        <v>1974201127</v>
      </c>
      <c r="C39" s="32" t="s">
        <v>81</v>
      </c>
      <c r="D39" s="8">
        <v>7</v>
      </c>
      <c r="E39" s="28">
        <f t="shared" si="8"/>
        <v>43.75</v>
      </c>
      <c r="F39" s="5">
        <f t="shared" si="9"/>
        <v>4.375</v>
      </c>
      <c r="G39" s="5">
        <v>80</v>
      </c>
      <c r="H39" s="5">
        <f>AVERAGE(G39:G39)</f>
        <v>80</v>
      </c>
      <c r="I39" s="5">
        <f t="shared" ref="I39:I78" si="11">ROUND((H39*25%),0)</f>
        <v>20</v>
      </c>
      <c r="J39" s="8">
        <v>80</v>
      </c>
      <c r="K39" s="5">
        <f t="shared" si="6"/>
        <v>20</v>
      </c>
      <c r="L39" s="5">
        <v>81</v>
      </c>
      <c r="M39" s="5">
        <f t="shared" si="7"/>
        <v>32</v>
      </c>
      <c r="N39" s="5">
        <f>ROUND((F39+I39+K39+M39),0)</f>
        <v>76</v>
      </c>
      <c r="O39" s="7" t="str">
        <f t="shared" si="10"/>
        <v>B+</v>
      </c>
    </row>
    <row r="40" spans="1:15" ht="17.25" thickTop="1" thickBot="1">
      <c r="A40" s="8">
        <v>23</v>
      </c>
      <c r="B40" s="23">
        <v>1974201021</v>
      </c>
      <c r="C40" s="31" t="s">
        <v>38</v>
      </c>
      <c r="D40" s="8">
        <v>8</v>
      </c>
      <c r="E40" s="28">
        <f t="shared" si="8"/>
        <v>50</v>
      </c>
      <c r="F40" s="5">
        <f t="shared" si="9"/>
        <v>5</v>
      </c>
      <c r="G40" s="5">
        <v>80</v>
      </c>
      <c r="H40" s="5">
        <f>AVERAGE(G40:G40)</f>
        <v>80</v>
      </c>
      <c r="I40" s="5">
        <f t="shared" si="11"/>
        <v>20</v>
      </c>
      <c r="J40" s="8">
        <v>76</v>
      </c>
      <c r="K40" s="5">
        <f t="shared" si="6"/>
        <v>19</v>
      </c>
      <c r="L40" s="5">
        <v>80</v>
      </c>
      <c r="M40" s="5">
        <f t="shared" si="7"/>
        <v>32</v>
      </c>
      <c r="N40" s="5">
        <f>ROUND((F40+I40+K40+M40),0)</f>
        <v>76</v>
      </c>
      <c r="O40" s="7" t="str">
        <f t="shared" si="10"/>
        <v>B+</v>
      </c>
    </row>
    <row r="41" spans="1:15" ht="17.25" thickTop="1" thickBot="1">
      <c r="A41" s="8">
        <v>24</v>
      </c>
      <c r="B41" s="23">
        <v>1974201022</v>
      </c>
      <c r="C41" s="31" t="s">
        <v>39</v>
      </c>
      <c r="D41" s="8">
        <v>8</v>
      </c>
      <c r="E41" s="28">
        <f t="shared" si="8"/>
        <v>50</v>
      </c>
      <c r="F41" s="5">
        <f t="shared" si="9"/>
        <v>5</v>
      </c>
      <c r="G41" s="5">
        <v>82</v>
      </c>
      <c r="H41" s="5">
        <f>AVERAGE(G41:G41)</f>
        <v>82</v>
      </c>
      <c r="I41" s="5">
        <f t="shared" si="11"/>
        <v>21</v>
      </c>
      <c r="J41" s="8">
        <v>80</v>
      </c>
      <c r="K41" s="5">
        <f t="shared" si="6"/>
        <v>20</v>
      </c>
      <c r="L41" s="5">
        <v>80</v>
      </c>
      <c r="M41" s="5">
        <f t="shared" si="7"/>
        <v>32</v>
      </c>
      <c r="N41" s="5">
        <f>ROUND((F41+I41+K41+M41),0)</f>
        <v>78</v>
      </c>
      <c r="O41" s="7" t="str">
        <f t="shared" si="10"/>
        <v>A-</v>
      </c>
    </row>
    <row r="42" spans="1:15" ht="17.25" thickTop="1" thickBot="1">
      <c r="A42" s="8">
        <v>25</v>
      </c>
      <c r="B42" s="23">
        <v>1974201023</v>
      </c>
      <c r="C42" s="31" t="s">
        <v>40</v>
      </c>
      <c r="D42" s="8">
        <v>7</v>
      </c>
      <c r="E42" s="28">
        <f t="shared" si="8"/>
        <v>43.75</v>
      </c>
      <c r="F42" s="5">
        <f t="shared" si="9"/>
        <v>4.375</v>
      </c>
      <c r="G42" s="5">
        <v>78</v>
      </c>
      <c r="H42" s="5">
        <f>AVERAGE(G42:G42)</f>
        <v>78</v>
      </c>
      <c r="I42" s="5">
        <f t="shared" si="11"/>
        <v>20</v>
      </c>
      <c r="J42" s="8">
        <v>82</v>
      </c>
      <c r="K42" s="5">
        <f t="shared" si="6"/>
        <v>21</v>
      </c>
      <c r="L42" s="5">
        <v>80</v>
      </c>
      <c r="M42" s="5">
        <f t="shared" si="7"/>
        <v>32</v>
      </c>
      <c r="N42" s="5">
        <f>ROUND((F42+I42+K42+M42),0)</f>
        <v>77</v>
      </c>
      <c r="O42" s="7" t="str">
        <f t="shared" si="10"/>
        <v>A-</v>
      </c>
    </row>
    <row r="43" spans="1:15" ht="17.25" thickTop="1" thickBot="1">
      <c r="A43" s="8">
        <v>26</v>
      </c>
      <c r="B43" s="23">
        <v>1974201100</v>
      </c>
      <c r="C43" s="31" t="s">
        <v>69</v>
      </c>
      <c r="D43" s="8">
        <v>7</v>
      </c>
      <c r="E43" s="28">
        <f t="shared" si="8"/>
        <v>43.75</v>
      </c>
      <c r="F43" s="5">
        <f t="shared" si="9"/>
        <v>4.375</v>
      </c>
      <c r="G43" s="5">
        <v>80</v>
      </c>
      <c r="H43" s="5">
        <f>AVERAGE(G43:G43)</f>
        <v>80</v>
      </c>
      <c r="I43" s="5">
        <f t="shared" si="11"/>
        <v>20</v>
      </c>
      <c r="J43" s="8">
        <v>80</v>
      </c>
      <c r="K43" s="5">
        <f t="shared" si="6"/>
        <v>20</v>
      </c>
      <c r="L43" s="5">
        <v>80</v>
      </c>
      <c r="M43" s="5">
        <f t="shared" si="7"/>
        <v>32</v>
      </c>
      <c r="N43" s="5">
        <f>ROUND((F43+I43+K43+M43),0)</f>
        <v>76</v>
      </c>
      <c r="O43" s="7" t="str">
        <f t="shared" si="10"/>
        <v>B+</v>
      </c>
    </row>
    <row r="44" spans="1:15" ht="17.25" thickTop="1" thickBot="1">
      <c r="A44" s="8">
        <v>27</v>
      </c>
      <c r="B44" s="23">
        <v>1974201025</v>
      </c>
      <c r="C44" s="31" t="s">
        <v>41</v>
      </c>
      <c r="D44" s="8">
        <v>6</v>
      </c>
      <c r="E44" s="28">
        <f t="shared" si="8"/>
        <v>37.5</v>
      </c>
      <c r="F44" s="5">
        <f t="shared" si="9"/>
        <v>3.75</v>
      </c>
      <c r="G44" s="5">
        <v>78</v>
      </c>
      <c r="H44" s="5">
        <f>AVERAGE(G44:G44)</f>
        <v>78</v>
      </c>
      <c r="I44" s="5">
        <f t="shared" si="11"/>
        <v>20</v>
      </c>
      <c r="J44" s="8">
        <v>78</v>
      </c>
      <c r="K44" s="5">
        <f t="shared" si="6"/>
        <v>20</v>
      </c>
      <c r="L44" s="5">
        <v>83</v>
      </c>
      <c r="M44" s="5">
        <f t="shared" si="7"/>
        <v>33</v>
      </c>
      <c r="N44" s="5">
        <f>ROUND((F44+I44+K44+M44),0)</f>
        <v>77</v>
      </c>
      <c r="O44" s="7" t="str">
        <f t="shared" si="10"/>
        <v>A-</v>
      </c>
    </row>
    <row r="45" spans="1:15" ht="17.25" thickTop="1" thickBot="1">
      <c r="A45" s="8">
        <v>28</v>
      </c>
      <c r="B45" s="24">
        <v>1974201003</v>
      </c>
      <c r="C45" s="34" t="s">
        <v>29</v>
      </c>
      <c r="D45" s="8">
        <v>6</v>
      </c>
      <c r="E45" s="28">
        <f t="shared" si="8"/>
        <v>37.5</v>
      </c>
      <c r="F45" s="5">
        <f t="shared" si="9"/>
        <v>3.75</v>
      </c>
      <c r="G45" s="5">
        <v>80</v>
      </c>
      <c r="H45" s="5">
        <f>AVERAGE(G45:G45)</f>
        <v>80</v>
      </c>
      <c r="I45" s="5">
        <f t="shared" si="11"/>
        <v>20</v>
      </c>
      <c r="J45" s="8">
        <v>80</v>
      </c>
      <c r="K45" s="5">
        <f t="shared" si="6"/>
        <v>20</v>
      </c>
      <c r="L45" s="5">
        <v>80</v>
      </c>
      <c r="M45" s="5">
        <f t="shared" si="7"/>
        <v>32</v>
      </c>
      <c r="N45" s="5">
        <f>ROUND((F45+I45+K45+M45),0)</f>
        <v>76</v>
      </c>
      <c r="O45" s="7" t="str">
        <f t="shared" si="10"/>
        <v>B+</v>
      </c>
    </row>
    <row r="46" spans="1:15" ht="17.25" thickTop="1" thickBot="1">
      <c r="A46" s="8">
        <v>29</v>
      </c>
      <c r="B46" s="24">
        <v>1974201122</v>
      </c>
      <c r="C46" s="32" t="s">
        <v>77</v>
      </c>
      <c r="D46" s="8">
        <v>7</v>
      </c>
      <c r="E46" s="28">
        <f t="shared" si="8"/>
        <v>43.75</v>
      </c>
      <c r="F46" s="5">
        <f t="shared" si="9"/>
        <v>4.375</v>
      </c>
      <c r="G46" s="5">
        <v>78</v>
      </c>
      <c r="H46" s="5">
        <f>AVERAGE(G46:G46)</f>
        <v>78</v>
      </c>
      <c r="I46" s="5">
        <f t="shared" si="11"/>
        <v>20</v>
      </c>
      <c r="J46" s="8">
        <v>82</v>
      </c>
      <c r="K46" s="5">
        <f t="shared" si="6"/>
        <v>21</v>
      </c>
      <c r="L46" s="5">
        <v>75</v>
      </c>
      <c r="M46" s="5">
        <f t="shared" si="7"/>
        <v>30</v>
      </c>
      <c r="N46" s="5">
        <f>ROUND((F46+I46+K46+M46),0)</f>
        <v>75</v>
      </c>
      <c r="O46" s="7" t="str">
        <f t="shared" si="10"/>
        <v>B+</v>
      </c>
    </row>
    <row r="47" spans="1:15" ht="17.25" thickTop="1" thickBot="1">
      <c r="A47" s="8">
        <v>30</v>
      </c>
      <c r="B47" s="23">
        <v>1974201075</v>
      </c>
      <c r="C47" s="31" t="s">
        <v>63</v>
      </c>
      <c r="D47" s="8">
        <v>8</v>
      </c>
      <c r="E47" s="28">
        <f t="shared" si="8"/>
        <v>50</v>
      </c>
      <c r="F47" s="5">
        <f t="shared" si="9"/>
        <v>5</v>
      </c>
      <c r="G47" s="5">
        <v>80</v>
      </c>
      <c r="H47" s="5">
        <f>AVERAGE(G47:G47)</f>
        <v>80</v>
      </c>
      <c r="I47" s="5">
        <f t="shared" si="11"/>
        <v>20</v>
      </c>
      <c r="J47" s="8">
        <v>75</v>
      </c>
      <c r="K47" s="5">
        <f t="shared" si="6"/>
        <v>19</v>
      </c>
      <c r="L47" s="5">
        <v>82</v>
      </c>
      <c r="M47" s="5">
        <f t="shared" si="7"/>
        <v>33</v>
      </c>
      <c r="N47" s="5">
        <f>ROUND((F47+I47+K47+M47),0)</f>
        <v>77</v>
      </c>
      <c r="O47" s="7" t="str">
        <f t="shared" si="10"/>
        <v>A-</v>
      </c>
    </row>
    <row r="48" spans="1:15" ht="17.25" thickTop="1" thickBot="1">
      <c r="A48" s="8">
        <v>31</v>
      </c>
      <c r="B48" s="23">
        <v>1974201027</v>
      </c>
      <c r="C48" s="31" t="s">
        <v>42</v>
      </c>
      <c r="D48" s="8">
        <v>8</v>
      </c>
      <c r="E48" s="28">
        <f t="shared" si="8"/>
        <v>50</v>
      </c>
      <c r="F48" s="5">
        <f t="shared" si="9"/>
        <v>5</v>
      </c>
      <c r="G48" s="5">
        <v>80</v>
      </c>
      <c r="H48" s="5">
        <f>AVERAGE(G48:G48)</f>
        <v>80</v>
      </c>
      <c r="I48" s="5">
        <f t="shared" si="11"/>
        <v>20</v>
      </c>
      <c r="J48" s="8">
        <v>80</v>
      </c>
      <c r="K48" s="5">
        <f t="shared" si="6"/>
        <v>20</v>
      </c>
      <c r="L48" s="5">
        <v>80</v>
      </c>
      <c r="M48" s="5">
        <f t="shared" si="7"/>
        <v>32</v>
      </c>
      <c r="N48" s="5">
        <f>ROUND((F48+I48+K48+M48),0)</f>
        <v>77</v>
      </c>
      <c r="O48" s="7" t="str">
        <f t="shared" si="10"/>
        <v>A-</v>
      </c>
    </row>
    <row r="49" spans="1:15" ht="17.25" thickTop="1" thickBot="1">
      <c r="A49" s="8">
        <v>32</v>
      </c>
      <c r="B49" s="23">
        <v>1974201076</v>
      </c>
      <c r="C49" s="31" t="s">
        <v>64</v>
      </c>
      <c r="D49" s="8">
        <v>7</v>
      </c>
      <c r="E49" s="28">
        <f t="shared" si="8"/>
        <v>43.75</v>
      </c>
      <c r="F49" s="5">
        <f t="shared" si="9"/>
        <v>4.375</v>
      </c>
      <c r="G49" s="5">
        <v>76</v>
      </c>
      <c r="H49" s="5">
        <f>AVERAGE(G49:G49)</f>
        <v>76</v>
      </c>
      <c r="I49" s="5">
        <f t="shared" si="11"/>
        <v>19</v>
      </c>
      <c r="J49" s="8">
        <v>80</v>
      </c>
      <c r="K49" s="5">
        <f t="shared" si="6"/>
        <v>20</v>
      </c>
      <c r="L49" s="5">
        <v>81</v>
      </c>
      <c r="M49" s="5">
        <f t="shared" si="7"/>
        <v>32</v>
      </c>
      <c r="N49" s="5">
        <f>ROUND((F49+I49+K49+M49),0)</f>
        <v>75</v>
      </c>
      <c r="O49" s="7" t="str">
        <f t="shared" si="10"/>
        <v>B+</v>
      </c>
    </row>
    <row r="50" spans="1:15" ht="17.25" thickTop="1" thickBot="1">
      <c r="A50" s="8">
        <v>33</v>
      </c>
      <c r="B50" s="23">
        <v>1974201029</v>
      </c>
      <c r="C50" s="31" t="s">
        <v>43</v>
      </c>
      <c r="D50" s="8">
        <v>7</v>
      </c>
      <c r="E50" s="28">
        <f t="shared" si="8"/>
        <v>43.75</v>
      </c>
      <c r="F50" s="5">
        <f t="shared" si="9"/>
        <v>4.375</v>
      </c>
      <c r="G50" s="5">
        <v>80</v>
      </c>
      <c r="H50" s="5">
        <f>AVERAGE(G50:G50)</f>
        <v>80</v>
      </c>
      <c r="I50" s="5">
        <f t="shared" si="11"/>
        <v>20</v>
      </c>
      <c r="J50" s="8">
        <v>76</v>
      </c>
      <c r="K50" s="5">
        <f t="shared" si="6"/>
        <v>19</v>
      </c>
      <c r="L50" s="5">
        <v>80</v>
      </c>
      <c r="M50" s="5">
        <f t="shared" si="7"/>
        <v>32</v>
      </c>
      <c r="N50" s="5">
        <f>ROUND((F50+I50+K50+M50),0)</f>
        <v>75</v>
      </c>
      <c r="O50" s="7" t="str">
        <f t="shared" si="10"/>
        <v>B+</v>
      </c>
    </row>
    <row r="51" spans="1:15" ht="17.25" thickTop="1" thickBot="1">
      <c r="A51" s="8">
        <v>34</v>
      </c>
      <c r="B51" s="25">
        <v>1974201111</v>
      </c>
      <c r="C51" s="30" t="s">
        <v>73</v>
      </c>
      <c r="D51" s="8">
        <v>7</v>
      </c>
      <c r="E51" s="28">
        <f t="shared" si="8"/>
        <v>43.75</v>
      </c>
      <c r="F51" s="5">
        <f t="shared" si="9"/>
        <v>4.375</v>
      </c>
      <c r="G51" s="5">
        <v>80</v>
      </c>
      <c r="H51" s="5">
        <v>80</v>
      </c>
      <c r="I51" s="5">
        <f t="shared" si="11"/>
        <v>20</v>
      </c>
      <c r="J51" s="8">
        <v>80</v>
      </c>
      <c r="K51" s="5">
        <f t="shared" si="6"/>
        <v>20</v>
      </c>
      <c r="L51" s="5">
        <v>81</v>
      </c>
      <c r="M51" s="5">
        <f t="shared" si="7"/>
        <v>32</v>
      </c>
      <c r="N51" s="5">
        <f>ROUND((F51+I51+K51+M51),0)</f>
        <v>76</v>
      </c>
      <c r="O51" s="7" t="str">
        <f t="shared" si="10"/>
        <v>B+</v>
      </c>
    </row>
    <row r="52" spans="1:15" ht="17.25" thickTop="1" thickBot="1">
      <c r="A52" s="8">
        <v>35</v>
      </c>
      <c r="B52" s="24">
        <v>1974201126</v>
      </c>
      <c r="C52" s="32" t="s">
        <v>80</v>
      </c>
      <c r="D52" s="8">
        <v>9</v>
      </c>
      <c r="E52" s="28">
        <f t="shared" si="8"/>
        <v>56.25</v>
      </c>
      <c r="F52" s="5">
        <f t="shared" si="9"/>
        <v>5.625</v>
      </c>
      <c r="G52" s="5">
        <v>76</v>
      </c>
      <c r="H52" s="5">
        <f>AVERAGE(G52:G52)</f>
        <v>76</v>
      </c>
      <c r="I52" s="5">
        <f t="shared" si="11"/>
        <v>19</v>
      </c>
      <c r="J52" s="8">
        <v>82</v>
      </c>
      <c r="K52" s="5">
        <f t="shared" si="6"/>
        <v>21</v>
      </c>
      <c r="L52" s="5">
        <v>80</v>
      </c>
      <c r="M52" s="5">
        <f t="shared" si="7"/>
        <v>32</v>
      </c>
      <c r="N52" s="5">
        <f>ROUND((F52+I52+K52+M52),0)</f>
        <v>78</v>
      </c>
      <c r="O52" s="7" t="str">
        <f t="shared" si="10"/>
        <v>A-</v>
      </c>
    </row>
    <row r="53" spans="1:15" ht="17.25" thickTop="1" thickBot="1">
      <c r="A53" s="8">
        <v>36</v>
      </c>
      <c r="B53" s="23">
        <v>1974201063</v>
      </c>
      <c r="C53" s="31" t="s">
        <v>59</v>
      </c>
      <c r="D53" s="8">
        <v>6</v>
      </c>
      <c r="E53" s="28">
        <f t="shared" si="8"/>
        <v>37.5</v>
      </c>
      <c r="F53" s="5">
        <f t="shared" si="9"/>
        <v>3.75</v>
      </c>
      <c r="G53" s="5">
        <v>82</v>
      </c>
      <c r="H53" s="5">
        <f>AVERAGE(G53:G53)</f>
        <v>82</v>
      </c>
      <c r="I53" s="5">
        <f t="shared" si="11"/>
        <v>21</v>
      </c>
      <c r="J53" s="8">
        <v>80</v>
      </c>
      <c r="K53" s="5">
        <f t="shared" si="6"/>
        <v>20</v>
      </c>
      <c r="L53" s="5">
        <v>81</v>
      </c>
      <c r="M53" s="5">
        <f t="shared" si="7"/>
        <v>32</v>
      </c>
      <c r="N53" s="5">
        <f>ROUND((F53+I53+K53+M53),0)</f>
        <v>77</v>
      </c>
      <c r="O53" s="7" t="str">
        <f t="shared" si="10"/>
        <v>A-</v>
      </c>
    </row>
    <row r="54" spans="1:15" ht="17.25" thickTop="1" thickBot="1">
      <c r="A54" s="8">
        <v>37</v>
      </c>
      <c r="B54" s="23">
        <v>1974201038</v>
      </c>
      <c r="C54" s="31" t="s">
        <v>47</v>
      </c>
      <c r="D54" s="8">
        <v>8</v>
      </c>
      <c r="E54" s="28">
        <f t="shared" si="8"/>
        <v>50</v>
      </c>
      <c r="F54" s="5">
        <f t="shared" si="9"/>
        <v>5</v>
      </c>
      <c r="G54" s="5">
        <v>80</v>
      </c>
      <c r="H54" s="5">
        <f>AVERAGE(G54:G54)</f>
        <v>80</v>
      </c>
      <c r="I54" s="5">
        <f t="shared" si="11"/>
        <v>20</v>
      </c>
      <c r="J54" s="8">
        <v>76</v>
      </c>
      <c r="K54" s="5">
        <f t="shared" si="6"/>
        <v>19</v>
      </c>
      <c r="L54" s="5">
        <v>80</v>
      </c>
      <c r="M54" s="5">
        <f t="shared" si="7"/>
        <v>32</v>
      </c>
      <c r="N54" s="5">
        <f>ROUND((F54+I54+K54+M54),0)</f>
        <v>76</v>
      </c>
      <c r="O54" s="7" t="str">
        <f t="shared" si="10"/>
        <v>B+</v>
      </c>
    </row>
    <row r="55" spans="1:15" ht="17.25" thickTop="1" thickBot="1">
      <c r="A55" s="8">
        <v>38</v>
      </c>
      <c r="B55" s="24">
        <v>1974201119</v>
      </c>
      <c r="C55" s="32" t="s">
        <v>75</v>
      </c>
      <c r="D55" s="8">
        <v>7</v>
      </c>
      <c r="E55" s="28">
        <f t="shared" si="8"/>
        <v>43.75</v>
      </c>
      <c r="F55" s="5">
        <f t="shared" si="9"/>
        <v>4.375</v>
      </c>
      <c r="G55" s="5">
        <v>80</v>
      </c>
      <c r="H55" s="5">
        <f>AVERAGE(G55:G55)</f>
        <v>80</v>
      </c>
      <c r="I55" s="5">
        <f t="shared" si="11"/>
        <v>20</v>
      </c>
      <c r="J55" s="8">
        <v>80</v>
      </c>
      <c r="K55" s="5">
        <f t="shared" si="6"/>
        <v>20</v>
      </c>
      <c r="L55" s="5">
        <v>75</v>
      </c>
      <c r="M55" s="5">
        <f t="shared" si="7"/>
        <v>30</v>
      </c>
      <c r="N55" s="5">
        <f>ROUND((F55+I55+K55+M55),0)</f>
        <v>74</v>
      </c>
      <c r="O55" s="7" t="str">
        <f t="shared" si="10"/>
        <v>B+</v>
      </c>
    </row>
    <row r="56" spans="1:15" ht="17.25" thickTop="1" thickBot="1">
      <c r="A56" s="8">
        <v>39</v>
      </c>
      <c r="B56" s="23">
        <v>1974201081</v>
      </c>
      <c r="C56" s="31" t="s">
        <v>65</v>
      </c>
      <c r="D56" s="4">
        <v>8</v>
      </c>
      <c r="E56" s="28">
        <f t="shared" si="8"/>
        <v>50</v>
      </c>
      <c r="F56" s="5">
        <f t="shared" si="9"/>
        <v>5</v>
      </c>
      <c r="G56" s="6">
        <v>75</v>
      </c>
      <c r="H56" s="5">
        <f>AVERAGE(G56:G56)</f>
        <v>75</v>
      </c>
      <c r="I56" s="5">
        <f t="shared" si="11"/>
        <v>19</v>
      </c>
      <c r="J56" s="4">
        <v>80</v>
      </c>
      <c r="K56" s="5">
        <f t="shared" si="6"/>
        <v>20</v>
      </c>
      <c r="L56" s="6">
        <v>80</v>
      </c>
      <c r="M56" s="5">
        <f t="shared" si="7"/>
        <v>32</v>
      </c>
      <c r="N56" s="5">
        <f>ROUND((F56+I56+K56+M56),0)</f>
        <v>76</v>
      </c>
      <c r="O56" s="7" t="str">
        <f t="shared" si="10"/>
        <v>B+</v>
      </c>
    </row>
    <row r="57" spans="1:15" ht="17.25" thickTop="1" thickBot="1">
      <c r="A57" s="8">
        <v>40</v>
      </c>
      <c r="B57" s="23">
        <v>1974201034</v>
      </c>
      <c r="C57" s="31" t="s">
        <v>45</v>
      </c>
      <c r="D57" s="8">
        <v>9</v>
      </c>
      <c r="E57" s="28">
        <f t="shared" si="8"/>
        <v>56.25</v>
      </c>
      <c r="F57" s="5">
        <f t="shared" si="9"/>
        <v>5.625</v>
      </c>
      <c r="G57" s="5">
        <v>76</v>
      </c>
      <c r="H57" s="5">
        <f>AVERAGE(G57:G57)</f>
        <v>76</v>
      </c>
      <c r="I57" s="5">
        <f t="shared" si="11"/>
        <v>19</v>
      </c>
      <c r="J57" s="8">
        <v>80</v>
      </c>
      <c r="K57" s="5">
        <f t="shared" si="6"/>
        <v>20</v>
      </c>
      <c r="L57" s="5">
        <v>81</v>
      </c>
      <c r="M57" s="5">
        <f t="shared" si="7"/>
        <v>32</v>
      </c>
      <c r="N57" s="5">
        <f>ROUND((F57+I57+K57+M57),0)</f>
        <v>77</v>
      </c>
      <c r="O57" s="7" t="str">
        <f t="shared" si="10"/>
        <v>A-</v>
      </c>
    </row>
    <row r="58" spans="1:15" ht="17.25" thickTop="1" thickBot="1">
      <c r="A58" s="8">
        <v>41</v>
      </c>
      <c r="B58" s="23">
        <v>1974201037</v>
      </c>
      <c r="C58" s="31" t="s">
        <v>46</v>
      </c>
      <c r="D58" s="8">
        <v>8</v>
      </c>
      <c r="E58" s="28">
        <f t="shared" si="8"/>
        <v>50</v>
      </c>
      <c r="F58" s="5">
        <f t="shared" si="9"/>
        <v>5</v>
      </c>
      <c r="G58" s="5">
        <v>80</v>
      </c>
      <c r="H58" s="5">
        <f>AVERAGE(G58:G58)</f>
        <v>80</v>
      </c>
      <c r="I58" s="5">
        <f t="shared" si="11"/>
        <v>20</v>
      </c>
      <c r="J58" s="8">
        <v>75</v>
      </c>
      <c r="K58" s="5">
        <f t="shared" si="6"/>
        <v>19</v>
      </c>
      <c r="L58" s="5">
        <v>80</v>
      </c>
      <c r="M58" s="5">
        <f t="shared" si="7"/>
        <v>32</v>
      </c>
      <c r="N58" s="5">
        <f>ROUND((F58+I58+K58+M58),0)</f>
        <v>76</v>
      </c>
      <c r="O58" s="7" t="str">
        <f t="shared" si="10"/>
        <v>B+</v>
      </c>
    </row>
    <row r="59" spans="1:15" ht="17.25" thickTop="1" thickBot="1">
      <c r="A59" s="8">
        <v>42</v>
      </c>
      <c r="B59" s="26">
        <v>1974201039</v>
      </c>
      <c r="C59" s="35" t="s">
        <v>48</v>
      </c>
      <c r="D59" s="8">
        <v>8</v>
      </c>
      <c r="E59" s="28">
        <f t="shared" si="8"/>
        <v>50</v>
      </c>
      <c r="F59" s="5">
        <f t="shared" si="9"/>
        <v>5</v>
      </c>
      <c r="G59" s="5">
        <v>80</v>
      </c>
      <c r="H59" s="5">
        <f>AVERAGE(G59:G59)</f>
        <v>80</v>
      </c>
      <c r="I59" s="5">
        <f t="shared" si="11"/>
        <v>20</v>
      </c>
      <c r="J59" s="8">
        <v>76</v>
      </c>
      <c r="K59" s="5">
        <f t="shared" si="6"/>
        <v>19</v>
      </c>
      <c r="L59" s="5">
        <v>80</v>
      </c>
      <c r="M59" s="5">
        <f t="shared" si="7"/>
        <v>32</v>
      </c>
      <c r="N59" s="5">
        <f>ROUND((F59+I59+K59+M59),0)</f>
        <v>76</v>
      </c>
      <c r="O59" s="7" t="str">
        <f t="shared" si="10"/>
        <v>B+</v>
      </c>
    </row>
    <row r="60" spans="1:15" ht="17.25" thickTop="1" thickBot="1">
      <c r="A60" s="8">
        <v>43</v>
      </c>
      <c r="B60" s="23">
        <v>1974201004</v>
      </c>
      <c r="C60" s="31" t="s">
        <v>30</v>
      </c>
      <c r="D60" s="8">
        <v>8</v>
      </c>
      <c r="E60" s="28">
        <f t="shared" si="8"/>
        <v>50</v>
      </c>
      <c r="F60" s="5">
        <f t="shared" si="9"/>
        <v>5</v>
      </c>
      <c r="G60" s="5">
        <v>80</v>
      </c>
      <c r="H60" s="5">
        <f>AVERAGE(G60:G60)</f>
        <v>80</v>
      </c>
      <c r="I60" s="5">
        <f t="shared" si="11"/>
        <v>20</v>
      </c>
      <c r="J60" s="8">
        <v>80</v>
      </c>
      <c r="K60" s="5">
        <f t="shared" si="6"/>
        <v>20</v>
      </c>
      <c r="L60" s="5">
        <v>80</v>
      </c>
      <c r="M60" s="5">
        <f t="shared" si="7"/>
        <v>32</v>
      </c>
      <c r="N60" s="5">
        <f>ROUND((F60+I60+K60+M60),0)</f>
        <v>77</v>
      </c>
      <c r="O60" s="7" t="str">
        <f t="shared" si="10"/>
        <v>A-</v>
      </c>
    </row>
    <row r="61" spans="1:15" ht="17.25" thickTop="1" thickBot="1">
      <c r="A61" s="8">
        <v>44</v>
      </c>
      <c r="B61" s="29">
        <v>1974201033</v>
      </c>
      <c r="C61" s="33" t="s">
        <v>44</v>
      </c>
      <c r="D61" s="8">
        <v>8</v>
      </c>
      <c r="E61" s="28">
        <f t="shared" si="8"/>
        <v>50</v>
      </c>
      <c r="F61" s="5">
        <f t="shared" si="9"/>
        <v>5</v>
      </c>
      <c r="G61" s="5">
        <v>76</v>
      </c>
      <c r="H61" s="5">
        <f>AVERAGE(G61:G61)</f>
        <v>76</v>
      </c>
      <c r="I61" s="5">
        <f t="shared" si="11"/>
        <v>19</v>
      </c>
      <c r="J61" s="8">
        <v>80</v>
      </c>
      <c r="K61" s="5">
        <f t="shared" si="6"/>
        <v>20</v>
      </c>
      <c r="L61" s="5">
        <v>80</v>
      </c>
      <c r="M61" s="5">
        <f t="shared" si="7"/>
        <v>32</v>
      </c>
      <c r="N61" s="5">
        <f>ROUND((F61+I61+K61+M61),0)</f>
        <v>76</v>
      </c>
      <c r="O61" s="7" t="str">
        <f t="shared" si="10"/>
        <v>B+</v>
      </c>
    </row>
    <row r="62" spans="1:15" ht="17.25" thickTop="1" thickBot="1">
      <c r="A62" s="8">
        <v>45</v>
      </c>
      <c r="B62" s="23">
        <v>1974201043</v>
      </c>
      <c r="C62" s="31" t="s">
        <v>49</v>
      </c>
      <c r="D62" s="8">
        <v>7</v>
      </c>
      <c r="E62" s="28">
        <f t="shared" si="8"/>
        <v>43.75</v>
      </c>
      <c r="F62" s="5">
        <f t="shared" si="9"/>
        <v>4.375</v>
      </c>
      <c r="G62" s="5">
        <v>80</v>
      </c>
      <c r="H62" s="5">
        <f>AVERAGE(G62:G62)</f>
        <v>80</v>
      </c>
      <c r="I62" s="5">
        <f t="shared" si="11"/>
        <v>20</v>
      </c>
      <c r="J62" s="8">
        <v>80</v>
      </c>
      <c r="K62" s="5">
        <f t="shared" si="6"/>
        <v>20</v>
      </c>
      <c r="L62" s="5">
        <v>76</v>
      </c>
      <c r="M62" s="5">
        <f t="shared" si="7"/>
        <v>30</v>
      </c>
      <c r="N62" s="5">
        <f>ROUND((F62+I62+K62+M62),0)</f>
        <v>74</v>
      </c>
      <c r="O62" s="7" t="str">
        <f t="shared" si="10"/>
        <v>B+</v>
      </c>
    </row>
    <row r="63" spans="1:15" ht="17.25" thickTop="1" thickBot="1">
      <c r="A63" s="8">
        <v>46</v>
      </c>
      <c r="B63" s="23">
        <v>1974201044</v>
      </c>
      <c r="C63" s="31" t="s">
        <v>50</v>
      </c>
      <c r="D63" s="8">
        <v>7</v>
      </c>
      <c r="E63" s="28">
        <f t="shared" si="8"/>
        <v>43.75</v>
      </c>
      <c r="F63" s="5">
        <f t="shared" si="9"/>
        <v>4.375</v>
      </c>
      <c r="G63" s="5">
        <v>80</v>
      </c>
      <c r="H63" s="5">
        <f>AVERAGE(G63:G63)</f>
        <v>80</v>
      </c>
      <c r="I63" s="5">
        <f t="shared" si="11"/>
        <v>20</v>
      </c>
      <c r="J63" s="8">
        <v>76</v>
      </c>
      <c r="K63" s="5">
        <f t="shared" si="6"/>
        <v>19</v>
      </c>
      <c r="L63" s="5">
        <v>80</v>
      </c>
      <c r="M63" s="5">
        <f t="shared" si="7"/>
        <v>32</v>
      </c>
      <c r="N63" s="5">
        <f>ROUND((F63+I63+K63+M63),0)</f>
        <v>75</v>
      </c>
      <c r="O63" s="7" t="str">
        <f t="shared" si="10"/>
        <v>B+</v>
      </c>
    </row>
    <row r="64" spans="1:15" ht="17.25" thickTop="1" thickBot="1">
      <c r="A64" s="8">
        <v>47</v>
      </c>
      <c r="B64" s="23">
        <v>1974201046</v>
      </c>
      <c r="C64" s="31" t="s">
        <v>52</v>
      </c>
      <c r="D64" s="8">
        <v>7</v>
      </c>
      <c r="E64" s="28">
        <f t="shared" si="8"/>
        <v>43.75</v>
      </c>
      <c r="F64" s="5">
        <f t="shared" si="9"/>
        <v>4.375</v>
      </c>
      <c r="G64" s="5">
        <v>80</v>
      </c>
      <c r="H64" s="5">
        <f>AVERAGE(G64:G64)</f>
        <v>80</v>
      </c>
      <c r="I64" s="5">
        <f t="shared" si="11"/>
        <v>20</v>
      </c>
      <c r="J64" s="8">
        <v>80</v>
      </c>
      <c r="K64" s="5">
        <f t="shared" si="6"/>
        <v>20</v>
      </c>
      <c r="L64" s="5">
        <v>82</v>
      </c>
      <c r="M64" s="5">
        <f t="shared" si="7"/>
        <v>33</v>
      </c>
      <c r="N64" s="5">
        <f>ROUND((F64+I64+K64+M64),0)</f>
        <v>77</v>
      </c>
      <c r="O64" s="7" t="str">
        <f t="shared" si="10"/>
        <v>A-</v>
      </c>
    </row>
    <row r="65" spans="1:15" ht="17.25" thickTop="1" thickBot="1">
      <c r="A65" s="8">
        <v>48</v>
      </c>
      <c r="B65" s="24">
        <v>1974201047</v>
      </c>
      <c r="C65" s="32" t="s">
        <v>87</v>
      </c>
      <c r="D65" s="8">
        <v>7</v>
      </c>
      <c r="E65" s="28">
        <f t="shared" si="8"/>
        <v>43.75</v>
      </c>
      <c r="F65" s="5">
        <f t="shared" si="9"/>
        <v>4.375</v>
      </c>
      <c r="G65" s="5">
        <v>80</v>
      </c>
      <c r="H65" s="5">
        <f>AVERAGE(G65:G65)</f>
        <v>80</v>
      </c>
      <c r="I65" s="5">
        <f t="shared" si="11"/>
        <v>20</v>
      </c>
      <c r="J65" s="8">
        <v>80</v>
      </c>
      <c r="K65" s="5">
        <f t="shared" si="6"/>
        <v>20</v>
      </c>
      <c r="L65" s="5">
        <v>75</v>
      </c>
      <c r="M65" s="5">
        <f t="shared" si="7"/>
        <v>30</v>
      </c>
      <c r="N65" s="5">
        <f>ROUND((F65+I65+K65+M65),0)</f>
        <v>74</v>
      </c>
      <c r="O65" s="7" t="str">
        <f t="shared" si="10"/>
        <v>B+</v>
      </c>
    </row>
    <row r="66" spans="1:15" ht="17.25" thickTop="1" thickBot="1">
      <c r="A66" s="8">
        <v>49</v>
      </c>
      <c r="B66" s="23">
        <v>1974201104</v>
      </c>
      <c r="C66" s="31" t="s">
        <v>70</v>
      </c>
      <c r="D66" s="8">
        <v>9</v>
      </c>
      <c r="E66" s="28">
        <f t="shared" si="8"/>
        <v>56.25</v>
      </c>
      <c r="F66" s="5">
        <f t="shared" si="9"/>
        <v>5.625</v>
      </c>
      <c r="G66" s="5">
        <v>76</v>
      </c>
      <c r="H66" s="5">
        <f>AVERAGE(G66:G66)</f>
        <v>76</v>
      </c>
      <c r="I66" s="5">
        <f t="shared" si="11"/>
        <v>19</v>
      </c>
      <c r="J66" s="8">
        <v>80</v>
      </c>
      <c r="K66" s="5">
        <f t="shared" si="6"/>
        <v>20</v>
      </c>
      <c r="L66" s="5">
        <v>80</v>
      </c>
      <c r="M66" s="5">
        <f t="shared" si="7"/>
        <v>32</v>
      </c>
      <c r="N66" s="5">
        <f>ROUND((F66+I66+K66+M66),0)</f>
        <v>77</v>
      </c>
      <c r="O66" s="7" t="str">
        <f t="shared" si="10"/>
        <v>A-</v>
      </c>
    </row>
    <row r="67" spans="1:15" ht="17.25" thickTop="1" thickBot="1">
      <c r="A67" s="8">
        <v>50</v>
      </c>
      <c r="B67" s="24">
        <v>1974201120</v>
      </c>
      <c r="C67" s="32" t="s">
        <v>76</v>
      </c>
      <c r="D67" s="8">
        <v>8</v>
      </c>
      <c r="E67" s="28">
        <f t="shared" si="8"/>
        <v>50</v>
      </c>
      <c r="F67" s="5">
        <f t="shared" si="9"/>
        <v>5</v>
      </c>
      <c r="G67" s="5">
        <v>80</v>
      </c>
      <c r="H67" s="5">
        <f>AVERAGE(G67:G67)</f>
        <v>80</v>
      </c>
      <c r="I67" s="5">
        <f t="shared" si="11"/>
        <v>20</v>
      </c>
      <c r="J67" s="8">
        <v>81</v>
      </c>
      <c r="K67" s="5">
        <f t="shared" si="6"/>
        <v>20</v>
      </c>
      <c r="L67" s="5">
        <v>80</v>
      </c>
      <c r="M67" s="5">
        <f t="shared" si="7"/>
        <v>32</v>
      </c>
      <c r="N67" s="5">
        <f>ROUND((F67+I67+K67+M67),0)</f>
        <v>77</v>
      </c>
      <c r="O67" s="7" t="str">
        <f t="shared" si="10"/>
        <v>A-</v>
      </c>
    </row>
    <row r="68" spans="1:15" ht="17.25" thickTop="1" thickBot="1">
      <c r="A68" s="8">
        <v>51</v>
      </c>
      <c r="B68" s="26">
        <v>1974201084</v>
      </c>
      <c r="C68" s="35" t="s">
        <v>66</v>
      </c>
      <c r="D68" s="8">
        <v>8</v>
      </c>
      <c r="E68" s="28">
        <f t="shared" si="8"/>
        <v>50</v>
      </c>
      <c r="F68" s="5">
        <f t="shared" si="9"/>
        <v>5</v>
      </c>
      <c r="G68" s="5">
        <v>76</v>
      </c>
      <c r="H68" s="5">
        <f>AVERAGE(G68:G68)</f>
        <v>76</v>
      </c>
      <c r="I68" s="5">
        <f t="shared" si="11"/>
        <v>19</v>
      </c>
      <c r="J68" s="8">
        <v>80</v>
      </c>
      <c r="K68" s="5">
        <f t="shared" si="6"/>
        <v>20</v>
      </c>
      <c r="L68" s="5">
        <v>78</v>
      </c>
      <c r="M68" s="5">
        <f t="shared" si="7"/>
        <v>31</v>
      </c>
      <c r="N68" s="5">
        <f>ROUND((F68+I68+K68+M68),0)</f>
        <v>75</v>
      </c>
      <c r="O68" s="7" t="str">
        <f t="shared" si="10"/>
        <v>B+</v>
      </c>
    </row>
    <row r="69" spans="1:15" ht="17.25" thickTop="1" thickBot="1">
      <c r="A69" s="8">
        <v>52</v>
      </c>
      <c r="B69" s="23">
        <v>1974201005</v>
      </c>
      <c r="C69" s="31" t="s">
        <v>31</v>
      </c>
      <c r="D69" s="8">
        <v>8</v>
      </c>
      <c r="E69" s="28">
        <f t="shared" si="8"/>
        <v>50</v>
      </c>
      <c r="F69" s="5">
        <f t="shared" si="9"/>
        <v>5</v>
      </c>
      <c r="G69" s="5">
        <v>80</v>
      </c>
      <c r="H69" s="5">
        <f>AVERAGE(G69:G69)</f>
        <v>80</v>
      </c>
      <c r="I69" s="5">
        <f t="shared" si="11"/>
        <v>20</v>
      </c>
      <c r="J69" s="8">
        <v>75</v>
      </c>
      <c r="K69" s="5">
        <f t="shared" si="6"/>
        <v>19</v>
      </c>
      <c r="L69" s="5">
        <v>80</v>
      </c>
      <c r="M69" s="5">
        <f t="shared" si="7"/>
        <v>32</v>
      </c>
      <c r="N69" s="5">
        <f>ROUND((F69+I69+K69+M69),0)</f>
        <v>76</v>
      </c>
      <c r="O69" s="7" t="str">
        <f t="shared" si="10"/>
        <v>B+</v>
      </c>
    </row>
    <row r="70" spans="1:15" ht="17.25" thickTop="1" thickBot="1">
      <c r="A70" s="8">
        <v>53</v>
      </c>
      <c r="B70" s="23">
        <v>1974201106</v>
      </c>
      <c r="C70" s="31" t="s">
        <v>71</v>
      </c>
      <c r="D70" s="8">
        <v>7</v>
      </c>
      <c r="E70" s="28">
        <f t="shared" si="8"/>
        <v>43.75</v>
      </c>
      <c r="F70" s="5">
        <f t="shared" si="9"/>
        <v>4.375</v>
      </c>
      <c r="G70" s="5">
        <v>80</v>
      </c>
      <c r="H70" s="5">
        <f>AVERAGE(G70:G70)</f>
        <v>80</v>
      </c>
      <c r="I70" s="5">
        <f t="shared" si="11"/>
        <v>20</v>
      </c>
      <c r="J70" s="8">
        <v>80</v>
      </c>
      <c r="K70" s="5">
        <f t="shared" si="6"/>
        <v>20</v>
      </c>
      <c r="L70" s="5">
        <v>76</v>
      </c>
      <c r="M70" s="5">
        <f t="shared" si="7"/>
        <v>30</v>
      </c>
      <c r="N70" s="5">
        <f>ROUND((F70+I70+K70+M70),0)</f>
        <v>74</v>
      </c>
      <c r="O70" s="7" t="str">
        <f t="shared" si="10"/>
        <v>B+</v>
      </c>
    </row>
    <row r="71" spans="1:15" ht="17.25" thickTop="1" thickBot="1">
      <c r="A71" s="8">
        <v>54</v>
      </c>
      <c r="B71" s="24">
        <v>1974201125</v>
      </c>
      <c r="C71" s="32" t="s">
        <v>79</v>
      </c>
      <c r="D71" s="8">
        <v>6</v>
      </c>
      <c r="E71" s="28">
        <f t="shared" si="8"/>
        <v>37.5</v>
      </c>
      <c r="F71" s="5">
        <f t="shared" si="9"/>
        <v>3.75</v>
      </c>
      <c r="G71" s="5">
        <v>80</v>
      </c>
      <c r="H71" s="5">
        <f>AVERAGE(G71:G71)</f>
        <v>80</v>
      </c>
      <c r="I71" s="5">
        <f t="shared" si="11"/>
        <v>20</v>
      </c>
      <c r="J71" s="8">
        <v>80</v>
      </c>
      <c r="K71" s="5">
        <f t="shared" si="6"/>
        <v>20</v>
      </c>
      <c r="L71" s="5">
        <v>80</v>
      </c>
      <c r="M71" s="5">
        <f t="shared" si="7"/>
        <v>32</v>
      </c>
      <c r="N71" s="5">
        <f>ROUND((F71+I71+K71+M71),0)</f>
        <v>76</v>
      </c>
      <c r="O71" s="7" t="str">
        <f t="shared" si="10"/>
        <v>B+</v>
      </c>
    </row>
    <row r="72" spans="1:15" ht="17.25" thickTop="1" thickBot="1">
      <c r="A72" s="8">
        <v>55</v>
      </c>
      <c r="B72" s="23">
        <v>1974201050</v>
      </c>
      <c r="C72" s="31" t="s">
        <v>53</v>
      </c>
      <c r="D72" s="8">
        <v>6</v>
      </c>
      <c r="E72" s="28">
        <f t="shared" si="8"/>
        <v>37.5</v>
      </c>
      <c r="F72" s="5">
        <f t="shared" si="9"/>
        <v>3.75</v>
      </c>
      <c r="G72" s="5">
        <v>76</v>
      </c>
      <c r="H72" s="5">
        <f>AVERAGE(G72:G72)</f>
        <v>76</v>
      </c>
      <c r="I72" s="5">
        <f t="shared" si="11"/>
        <v>19</v>
      </c>
      <c r="J72" s="8">
        <v>76</v>
      </c>
      <c r="K72" s="5">
        <f t="shared" si="6"/>
        <v>19</v>
      </c>
      <c r="L72" s="5">
        <v>83</v>
      </c>
      <c r="M72" s="5">
        <f t="shared" si="7"/>
        <v>33</v>
      </c>
      <c r="N72" s="5">
        <f>ROUND((F72+I72+K72+M72),0)</f>
        <v>75</v>
      </c>
      <c r="O72" s="7" t="str">
        <f t="shared" si="10"/>
        <v>B+</v>
      </c>
    </row>
    <row r="73" spans="1:15" ht="17.25" thickTop="1" thickBot="1">
      <c r="A73" s="8">
        <v>56</v>
      </c>
      <c r="B73" s="23">
        <v>1974201112</v>
      </c>
      <c r="C73" s="31" t="s">
        <v>74</v>
      </c>
      <c r="D73" s="8">
        <v>7</v>
      </c>
      <c r="E73" s="28">
        <f t="shared" si="8"/>
        <v>43.75</v>
      </c>
      <c r="F73" s="5">
        <f t="shared" si="9"/>
        <v>4.375</v>
      </c>
      <c r="G73" s="5">
        <v>80</v>
      </c>
      <c r="H73" s="5">
        <v>80</v>
      </c>
      <c r="I73" s="5">
        <f t="shared" si="11"/>
        <v>20</v>
      </c>
      <c r="J73" s="8">
        <v>80</v>
      </c>
      <c r="K73" s="5">
        <f t="shared" si="6"/>
        <v>20</v>
      </c>
      <c r="L73" s="5">
        <v>80</v>
      </c>
      <c r="M73" s="5">
        <f t="shared" si="7"/>
        <v>32</v>
      </c>
      <c r="N73" s="5">
        <f>ROUND((F73+I73+K73+M73),0)</f>
        <v>76</v>
      </c>
      <c r="O73" s="7" t="str">
        <f t="shared" si="10"/>
        <v>B+</v>
      </c>
    </row>
    <row r="74" spans="1:15" ht="17.25" thickTop="1" thickBot="1">
      <c r="A74" s="8">
        <v>57</v>
      </c>
      <c r="B74" s="23">
        <v>1974201108</v>
      </c>
      <c r="C74" s="31" t="s">
        <v>72</v>
      </c>
      <c r="D74" s="8">
        <v>7</v>
      </c>
      <c r="E74" s="28">
        <f t="shared" si="8"/>
        <v>43.75</v>
      </c>
      <c r="F74" s="5">
        <f t="shared" si="9"/>
        <v>4.375</v>
      </c>
      <c r="G74" s="5">
        <v>80</v>
      </c>
      <c r="H74" s="5">
        <f>AVERAGE(G74:G74)</f>
        <v>80</v>
      </c>
      <c r="I74" s="5">
        <f t="shared" si="11"/>
        <v>20</v>
      </c>
      <c r="J74" s="8">
        <v>76</v>
      </c>
      <c r="K74" s="5">
        <f t="shared" si="6"/>
        <v>19</v>
      </c>
      <c r="L74" s="5">
        <v>80</v>
      </c>
      <c r="M74" s="5">
        <f t="shared" si="7"/>
        <v>32</v>
      </c>
      <c r="N74" s="5">
        <f>ROUND((F74+I74+K74+M74),0)</f>
        <v>75</v>
      </c>
      <c r="O74" s="7" t="str">
        <f t="shared" si="10"/>
        <v>B+</v>
      </c>
    </row>
    <row r="75" spans="1:15" ht="17.25" thickTop="1" thickBot="1">
      <c r="A75" s="8">
        <v>58</v>
      </c>
      <c r="B75" s="23">
        <v>1974201107</v>
      </c>
      <c r="C75" s="31" t="s">
        <v>95</v>
      </c>
      <c r="D75" s="4">
        <v>8</v>
      </c>
      <c r="E75" s="28">
        <f t="shared" si="8"/>
        <v>50</v>
      </c>
      <c r="F75" s="5">
        <f t="shared" si="9"/>
        <v>5</v>
      </c>
      <c r="G75" s="6">
        <v>81</v>
      </c>
      <c r="H75" s="5">
        <f>AVERAGE(G75:G75)</f>
        <v>81</v>
      </c>
      <c r="I75" s="5">
        <f t="shared" si="11"/>
        <v>20</v>
      </c>
      <c r="J75" s="4">
        <v>80</v>
      </c>
      <c r="K75" s="5">
        <f t="shared" si="6"/>
        <v>20</v>
      </c>
      <c r="L75" s="6">
        <v>60</v>
      </c>
      <c r="M75" s="5">
        <f t="shared" si="7"/>
        <v>24</v>
      </c>
      <c r="N75" s="5">
        <f>ROUND((F75+I75+K75+M75),0)</f>
        <v>69</v>
      </c>
      <c r="O75" s="7" t="str">
        <f t="shared" si="10"/>
        <v>B+</v>
      </c>
    </row>
    <row r="76" spans="1:15" ht="17.25" thickTop="1" thickBot="1">
      <c r="A76" s="8">
        <v>59</v>
      </c>
      <c r="B76" s="23">
        <v>1974201053</v>
      </c>
      <c r="C76" s="31" t="s">
        <v>54</v>
      </c>
      <c r="D76" s="8">
        <v>6</v>
      </c>
      <c r="E76" s="28">
        <f t="shared" si="8"/>
        <v>37.5</v>
      </c>
      <c r="F76" s="5">
        <f t="shared" si="9"/>
        <v>3.75</v>
      </c>
      <c r="G76" s="5">
        <v>80</v>
      </c>
      <c r="H76" s="5">
        <f>AVERAGE(G76:G76)</f>
        <v>80</v>
      </c>
      <c r="I76" s="5">
        <f t="shared" si="11"/>
        <v>20</v>
      </c>
      <c r="J76" s="8">
        <v>76</v>
      </c>
      <c r="K76" s="5">
        <f t="shared" si="6"/>
        <v>19</v>
      </c>
      <c r="L76" s="5">
        <v>80</v>
      </c>
      <c r="M76" s="5">
        <f t="shared" si="7"/>
        <v>32</v>
      </c>
      <c r="N76" s="5">
        <f>ROUND((F76+I76+K76+M76),0)</f>
        <v>75</v>
      </c>
      <c r="O76" s="7" t="str">
        <f t="shared" si="10"/>
        <v>B+</v>
      </c>
    </row>
    <row r="77" spans="1:15" ht="17.25" thickTop="1" thickBot="1">
      <c r="A77" s="8">
        <v>60</v>
      </c>
      <c r="B77" s="23">
        <v>1974201054</v>
      </c>
      <c r="C77" s="31" t="s">
        <v>55</v>
      </c>
      <c r="D77" s="8">
        <v>8</v>
      </c>
      <c r="E77" s="28">
        <f t="shared" si="8"/>
        <v>50</v>
      </c>
      <c r="F77" s="5">
        <f t="shared" si="9"/>
        <v>5</v>
      </c>
      <c r="G77" s="5">
        <v>76</v>
      </c>
      <c r="H77" s="5">
        <f>AVERAGE(G77:G77)</f>
        <v>76</v>
      </c>
      <c r="I77" s="5">
        <f t="shared" si="11"/>
        <v>19</v>
      </c>
      <c r="J77" s="8">
        <v>80</v>
      </c>
      <c r="K77" s="5">
        <f t="shared" si="6"/>
        <v>20</v>
      </c>
      <c r="L77" s="5">
        <v>80</v>
      </c>
      <c r="M77" s="5">
        <f t="shared" si="7"/>
        <v>32</v>
      </c>
      <c r="N77" s="5">
        <f>ROUND((F77+I77+K77+M77),0)</f>
        <v>76</v>
      </c>
      <c r="O77" s="7" t="str">
        <f t="shared" si="10"/>
        <v>B+</v>
      </c>
    </row>
    <row r="78" spans="1:15" ht="17.25" thickTop="1" thickBot="1">
      <c r="A78" s="8">
        <v>61</v>
      </c>
      <c r="B78" s="23">
        <v>1974201055</v>
      </c>
      <c r="C78" s="31" t="s">
        <v>56</v>
      </c>
      <c r="D78" s="8">
        <v>8</v>
      </c>
      <c r="E78" s="28">
        <f t="shared" si="8"/>
        <v>50</v>
      </c>
      <c r="F78" s="5">
        <f t="shared" si="9"/>
        <v>5</v>
      </c>
      <c r="G78" s="5">
        <v>80</v>
      </c>
      <c r="H78" s="5">
        <f>AVERAGE(G78:G78)</f>
        <v>80</v>
      </c>
      <c r="I78" s="5">
        <f t="shared" si="11"/>
        <v>20</v>
      </c>
      <c r="J78" s="8">
        <v>80</v>
      </c>
      <c r="K78" s="5">
        <f t="shared" si="6"/>
        <v>20</v>
      </c>
      <c r="L78" s="5">
        <v>81</v>
      </c>
      <c r="M78" s="5">
        <f t="shared" si="7"/>
        <v>32</v>
      </c>
      <c r="N78" s="5">
        <f>ROUND((F78+I78+K78+M78),0)</f>
        <v>77</v>
      </c>
      <c r="O78" s="7" t="str">
        <f t="shared" si="10"/>
        <v>A-</v>
      </c>
    </row>
    <row r="79" spans="1:15" ht="17.25" thickTop="1" thickBot="1">
      <c r="A79" s="8">
        <v>62</v>
      </c>
      <c r="B79" s="23">
        <v>1974201094</v>
      </c>
      <c r="C79" s="31" t="s">
        <v>67</v>
      </c>
      <c r="D79" s="4">
        <v>8</v>
      </c>
      <c r="E79" s="28">
        <f t="shared" ref="E79:E81" si="12">(D79/16)*100</f>
        <v>50</v>
      </c>
      <c r="F79" s="5">
        <f t="shared" ref="F79:F81" si="13">(D79/16)*10</f>
        <v>5</v>
      </c>
      <c r="G79" s="6">
        <v>80</v>
      </c>
      <c r="H79" s="5">
        <f>AVERAGE(G79:G79)</f>
        <v>80</v>
      </c>
      <c r="I79" s="5">
        <f t="shared" ref="I79:I81" si="14">ROUND((H79*25%),0)</f>
        <v>20</v>
      </c>
      <c r="J79" s="4">
        <v>76</v>
      </c>
      <c r="K79" s="5">
        <f t="shared" ref="K79:K81" si="15">ROUND((J79*25%),0)</f>
        <v>19</v>
      </c>
      <c r="L79" s="6">
        <v>80</v>
      </c>
      <c r="M79" s="5">
        <f t="shared" ref="M79:M81" si="16">ROUND((L79*40%),0)</f>
        <v>32</v>
      </c>
      <c r="N79" s="5">
        <f>ROUND((F79+I79+K79+M79),0)</f>
        <v>76</v>
      </c>
      <c r="O79" s="7" t="str">
        <f t="shared" ref="O79:O81" si="17">IF(N79&gt;=80,"A",IF(N79&gt;=76.25,"A-",IF(N79&gt;=68.75,"B+",IF(N79&gt;=65,"B",IF(N79&gt;=62.5,"B-",IF(N79&gt;=57.5,"C+",IF(N79&gt;=55,"C",IF(N79&gt;=51.25,"C-",IF(N79&gt;=43.75,"D+",IF(N79&gt;=40,"D","E"))))))))))</f>
        <v>B+</v>
      </c>
    </row>
    <row r="80" spans="1:15" ht="17.25" thickTop="1" thickBot="1">
      <c r="A80" s="8">
        <v>63</v>
      </c>
      <c r="B80" s="23">
        <v>1974201060</v>
      </c>
      <c r="C80" s="31" t="s">
        <v>57</v>
      </c>
      <c r="D80" s="8">
        <v>8</v>
      </c>
      <c r="E80" s="28">
        <f t="shared" si="12"/>
        <v>50</v>
      </c>
      <c r="F80" s="5">
        <f t="shared" si="13"/>
        <v>5</v>
      </c>
      <c r="G80" s="5">
        <v>76</v>
      </c>
      <c r="H80" s="5">
        <f>AVERAGE(G80:G80)</f>
        <v>76</v>
      </c>
      <c r="I80" s="5">
        <f t="shared" si="14"/>
        <v>19</v>
      </c>
      <c r="J80" s="8">
        <v>82</v>
      </c>
      <c r="K80" s="5">
        <f t="shared" si="15"/>
        <v>21</v>
      </c>
      <c r="L80" s="5">
        <v>80</v>
      </c>
      <c r="M80" s="5">
        <f t="shared" si="16"/>
        <v>32</v>
      </c>
      <c r="N80" s="5">
        <f>ROUND((F80+I80+K80+M80),0)</f>
        <v>77</v>
      </c>
      <c r="O80" s="7" t="str">
        <f t="shared" si="17"/>
        <v>A-</v>
      </c>
    </row>
    <row r="81" spans="1:15" ht="17.25" thickTop="1" thickBot="1">
      <c r="A81" s="8">
        <v>64</v>
      </c>
      <c r="B81" s="23">
        <v>1974201062</v>
      </c>
      <c r="C81" s="31" t="s">
        <v>58</v>
      </c>
      <c r="D81" s="8">
        <v>7</v>
      </c>
      <c r="E81" s="28">
        <f t="shared" si="12"/>
        <v>43.75</v>
      </c>
      <c r="F81" s="5">
        <f t="shared" si="13"/>
        <v>4.375</v>
      </c>
      <c r="G81" s="5">
        <v>80</v>
      </c>
      <c r="H81" s="5">
        <f>AVERAGE(G81:G81)</f>
        <v>80</v>
      </c>
      <c r="I81" s="5">
        <f t="shared" si="14"/>
        <v>20</v>
      </c>
      <c r="J81" s="8">
        <v>80</v>
      </c>
      <c r="K81" s="5">
        <f t="shared" si="15"/>
        <v>20</v>
      </c>
      <c r="L81" s="5">
        <v>80</v>
      </c>
      <c r="M81" s="5">
        <f t="shared" si="16"/>
        <v>32</v>
      </c>
      <c r="N81" s="5">
        <f>ROUND((F81+I81+K81+M81),0)</f>
        <v>76</v>
      </c>
      <c r="O81" s="7" t="str">
        <f t="shared" si="17"/>
        <v>B+</v>
      </c>
    </row>
    <row r="82" spans="1:15" ht="16.5" thickTop="1">
      <c r="A82" s="9"/>
      <c r="B82" s="53" t="s">
        <v>18</v>
      </c>
      <c r="C82" s="54"/>
      <c r="D82" s="10">
        <f>AVERAGE(D18:D81)</f>
        <v>7.578125</v>
      </c>
      <c r="E82" s="10"/>
      <c r="F82" s="11">
        <f>AVERAGE(F18:F81)</f>
        <v>4.736328125</v>
      </c>
      <c r="G82" s="12">
        <f>AVERAGE(G18:G81)</f>
        <v>78.875</v>
      </c>
      <c r="H82" s="10">
        <f>AVERAGE(H18:H81)</f>
        <v>78.875</v>
      </c>
      <c r="I82" s="11">
        <f>AVERAGE(I18:I81)</f>
        <v>19.796875</v>
      </c>
      <c r="J82" s="10">
        <f>AVERAGE(J18:J81)</f>
        <v>79.28125</v>
      </c>
      <c r="K82" s="11">
        <f>AVERAGE(K18:K81)</f>
        <v>19.890625</v>
      </c>
      <c r="L82" s="10">
        <f>AVERAGE(L18:L81)</f>
        <v>79.640625</v>
      </c>
      <c r="M82" s="11">
        <f>AVERAGE(M18:M81)</f>
        <v>31.796875</v>
      </c>
      <c r="N82" s="11">
        <f>AVERAGE(N18:N81)</f>
        <v>76.15625</v>
      </c>
      <c r="O82" s="13"/>
    </row>
    <row r="83" spans="1:15" ht="15.75">
      <c r="A83" s="9"/>
      <c r="B83" s="55" t="s">
        <v>19</v>
      </c>
      <c r="C83" s="55"/>
      <c r="D83" s="14">
        <f>MAX(D18:D81)</f>
        <v>9</v>
      </c>
      <c r="E83" s="14"/>
      <c r="F83" s="15">
        <f>MAX(F18:F81)</f>
        <v>5.625</v>
      </c>
      <c r="G83" s="14">
        <f>MAX(G18:G81)</f>
        <v>83</v>
      </c>
      <c r="H83" s="14">
        <f>MAX(H18:H81)</f>
        <v>83</v>
      </c>
      <c r="I83" s="15">
        <f>MAX(I18:I81)</f>
        <v>21</v>
      </c>
      <c r="J83" s="14">
        <f>MAX(J18:J81)</f>
        <v>84</v>
      </c>
      <c r="K83" s="15">
        <f>MAX(K18:K81)</f>
        <v>21</v>
      </c>
      <c r="L83" s="14">
        <f>MAX(L18:L81)</f>
        <v>83</v>
      </c>
      <c r="M83" s="15">
        <f>MAX(M18:M81)</f>
        <v>33</v>
      </c>
      <c r="N83" s="15">
        <f>MAX(N18:N81)</f>
        <v>79</v>
      </c>
      <c r="O83" s="16"/>
    </row>
    <row r="84" spans="1:15" ht="16.5" thickBot="1">
      <c r="A84" s="9"/>
      <c r="B84" s="56" t="s">
        <v>20</v>
      </c>
      <c r="C84" s="56"/>
      <c r="D84" s="17">
        <f>MIN(D18:D81)</f>
        <v>6</v>
      </c>
      <c r="E84" s="17"/>
      <c r="F84" s="18">
        <f>MIN(F18:F81)</f>
        <v>3.75</v>
      </c>
      <c r="G84" s="17">
        <f>MIN(G18:G81)</f>
        <v>75</v>
      </c>
      <c r="H84" s="17">
        <f>MIN(H18:H81)</f>
        <v>75</v>
      </c>
      <c r="I84" s="18">
        <f>MIN(I18:I81)</f>
        <v>19</v>
      </c>
      <c r="J84" s="17">
        <f>MIN(J18:J81)</f>
        <v>75</v>
      </c>
      <c r="K84" s="18">
        <f>MIN(K18:K81)</f>
        <v>19</v>
      </c>
      <c r="L84" s="17">
        <f>MIN(L18:L81)</f>
        <v>60</v>
      </c>
      <c r="M84" s="18">
        <f>MIN(M18:M81)</f>
        <v>24</v>
      </c>
      <c r="N84" s="18">
        <f>MIN(N18:N81)</f>
        <v>69</v>
      </c>
      <c r="O84" s="16"/>
    </row>
    <row r="85" spans="1:15" ht="16.5" thickTop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>
      <c r="A86" s="2"/>
      <c r="B86" s="2"/>
      <c r="C86" s="2"/>
      <c r="D86" s="2"/>
      <c r="E86" s="2"/>
      <c r="F86" s="2"/>
      <c r="G86" s="2"/>
      <c r="H86" s="2"/>
      <c r="I86" s="2" t="s">
        <v>21</v>
      </c>
      <c r="J86" s="36">
        <v>43866</v>
      </c>
      <c r="K86" s="2"/>
      <c r="L86" s="2"/>
      <c r="M86" s="2"/>
      <c r="N86" s="2"/>
      <c r="O86" s="2"/>
    </row>
    <row r="87" spans="1:15" ht="15.75">
      <c r="A87" s="2"/>
      <c r="B87" s="2"/>
      <c r="C87" s="2"/>
      <c r="D87" s="2"/>
      <c r="E87" s="2"/>
      <c r="F87" s="2"/>
      <c r="G87" s="2"/>
      <c r="H87" s="2"/>
      <c r="I87" s="2" t="s">
        <v>22</v>
      </c>
      <c r="J87" s="2"/>
      <c r="K87" s="2"/>
      <c r="L87" s="2"/>
      <c r="M87" s="2"/>
      <c r="N87" s="2"/>
      <c r="O87" s="2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>
      <c r="A91" s="2"/>
      <c r="B91" s="2"/>
      <c r="C91" s="2"/>
      <c r="D91" s="2"/>
      <c r="E91" s="2"/>
      <c r="F91" s="2"/>
      <c r="G91" s="2"/>
      <c r="H91" s="2"/>
      <c r="I91" s="2" t="s">
        <v>96</v>
      </c>
      <c r="J91" s="2"/>
      <c r="K91" s="2"/>
      <c r="L91" s="2"/>
      <c r="M91" s="2"/>
      <c r="N91" s="2"/>
      <c r="O91" s="2"/>
    </row>
    <row r="92" spans="1:15" ht="15.75">
      <c r="A92" s="2"/>
      <c r="B92" s="2"/>
      <c r="C92" s="2"/>
      <c r="D92" s="2"/>
      <c r="E92" s="2"/>
      <c r="F92" s="2"/>
      <c r="G92" s="2"/>
      <c r="H92" s="2"/>
      <c r="I92" s="2" t="s">
        <v>23</v>
      </c>
      <c r="J92" s="2">
        <v>582411</v>
      </c>
      <c r="K92" s="2"/>
      <c r="L92" s="2"/>
      <c r="M92" s="2"/>
      <c r="N92" s="2"/>
      <c r="O92" s="2"/>
    </row>
    <row r="95" spans="1:15">
      <c r="E95" t="s">
        <v>97</v>
      </c>
    </row>
    <row r="100" spans="18:18" ht="15.75" thickBot="1"/>
    <row r="101" spans="18:18" ht="16.5" thickTop="1">
      <c r="R101" s="7"/>
    </row>
  </sheetData>
  <mergeCells count="31">
    <mergeCell ref="B82:C82"/>
    <mergeCell ref="B83:C83"/>
    <mergeCell ref="B84:C84"/>
    <mergeCell ref="D17:F17"/>
    <mergeCell ref="G17:I17"/>
    <mergeCell ref="D15:D16"/>
    <mergeCell ref="E15:E16"/>
    <mergeCell ref="F15:F16"/>
    <mergeCell ref="H15:H16"/>
    <mergeCell ref="G15:G16"/>
    <mergeCell ref="A1:N1"/>
    <mergeCell ref="A2:N2"/>
    <mergeCell ref="A3:N3"/>
    <mergeCell ref="A6:N6"/>
    <mergeCell ref="I15:I16"/>
    <mergeCell ref="J15:J16"/>
    <mergeCell ref="K15:K16"/>
    <mergeCell ref="L15:L16"/>
    <mergeCell ref="A13:A16"/>
    <mergeCell ref="B13:B16"/>
    <mergeCell ref="C13:C16"/>
    <mergeCell ref="D13:F14"/>
    <mergeCell ref="G13:I14"/>
    <mergeCell ref="A5:O5"/>
    <mergeCell ref="M15:M16"/>
    <mergeCell ref="O13:O16"/>
    <mergeCell ref="J17:K17"/>
    <mergeCell ref="L17:M17"/>
    <mergeCell ref="J13:K14"/>
    <mergeCell ref="L13:M14"/>
    <mergeCell ref="N13:N16"/>
  </mergeCells>
  <conditionalFormatting sqref="C18:C23">
    <cfRule type="duplicateValues" dxfId="50" priority="104" stopIfTrue="1"/>
  </conditionalFormatting>
  <conditionalFormatting sqref="C24:C25">
    <cfRule type="duplicateValues" dxfId="49" priority="103" stopIfTrue="1"/>
  </conditionalFormatting>
  <conditionalFormatting sqref="C26">
    <cfRule type="duplicateValues" dxfId="48" priority="102" stopIfTrue="1"/>
  </conditionalFormatting>
  <conditionalFormatting sqref="C27">
    <cfRule type="duplicateValues" dxfId="47" priority="101" stopIfTrue="1"/>
  </conditionalFormatting>
  <conditionalFormatting sqref="C28:C30">
    <cfRule type="duplicateValues" dxfId="46" priority="100" stopIfTrue="1"/>
  </conditionalFormatting>
  <conditionalFormatting sqref="C31">
    <cfRule type="duplicateValues" dxfId="45" priority="99" stopIfTrue="1"/>
  </conditionalFormatting>
  <conditionalFormatting sqref="C32">
    <cfRule type="duplicateValues" dxfId="44" priority="98" stopIfTrue="1"/>
  </conditionalFormatting>
  <conditionalFormatting sqref="C33:C35">
    <cfRule type="duplicateValues" dxfId="43" priority="97" stopIfTrue="1"/>
  </conditionalFormatting>
  <conditionalFormatting sqref="C36">
    <cfRule type="duplicateValues" dxfId="42" priority="96" stopIfTrue="1"/>
  </conditionalFormatting>
  <conditionalFormatting sqref="C37:C38">
    <cfRule type="duplicateValues" dxfId="41" priority="95" stopIfTrue="1"/>
  </conditionalFormatting>
  <conditionalFormatting sqref="C39:C41">
    <cfRule type="duplicateValues" dxfId="40" priority="94" stopIfTrue="1"/>
  </conditionalFormatting>
  <conditionalFormatting sqref="C42">
    <cfRule type="duplicateValues" dxfId="39" priority="93" stopIfTrue="1"/>
  </conditionalFormatting>
  <conditionalFormatting sqref="C44:C46">
    <cfRule type="duplicateValues" dxfId="38" priority="91" stopIfTrue="1"/>
  </conditionalFormatting>
  <conditionalFormatting sqref="C47">
    <cfRule type="duplicateValues" dxfId="37" priority="90" stopIfTrue="1"/>
  </conditionalFormatting>
  <conditionalFormatting sqref="C48">
    <cfRule type="duplicateValues" dxfId="36" priority="89" stopIfTrue="1"/>
  </conditionalFormatting>
  <conditionalFormatting sqref="C49:C53">
    <cfRule type="duplicateValues" dxfId="35" priority="88" stopIfTrue="1"/>
  </conditionalFormatting>
  <conditionalFormatting sqref="C54:C56">
    <cfRule type="duplicateValues" dxfId="34" priority="87" stopIfTrue="1"/>
  </conditionalFormatting>
  <conditionalFormatting sqref="C57">
    <cfRule type="duplicateValues" dxfId="33" priority="86" stopIfTrue="1"/>
  </conditionalFormatting>
  <conditionalFormatting sqref="C18:C27">
    <cfRule type="duplicateValues" dxfId="32" priority="85" stopIfTrue="1"/>
  </conditionalFormatting>
  <conditionalFormatting sqref="C28:C36">
    <cfRule type="duplicateValues" dxfId="31" priority="84" stopIfTrue="1"/>
  </conditionalFormatting>
  <conditionalFormatting sqref="C57:C72">
    <cfRule type="duplicateValues" dxfId="30" priority="130" stopIfTrue="1"/>
  </conditionalFormatting>
  <conditionalFormatting sqref="B57:B72">
    <cfRule type="duplicateValues" dxfId="29" priority="132" stopIfTrue="1"/>
  </conditionalFormatting>
  <conditionalFormatting sqref="C43">
    <cfRule type="duplicateValues" dxfId="28" priority="145" stopIfTrue="1"/>
  </conditionalFormatting>
  <conditionalFormatting sqref="C18:C56">
    <cfRule type="duplicateValues" dxfId="27" priority="148" stopIfTrue="1"/>
  </conditionalFormatting>
  <conditionalFormatting sqref="B18:B56">
    <cfRule type="duplicateValues" dxfId="26" priority="150" stopIfTrue="1"/>
  </conditionalFormatting>
  <conditionalFormatting sqref="C37:C64">
    <cfRule type="duplicateValues" dxfId="25" priority="178" stopIfTrue="1"/>
  </conditionalFormatting>
  <conditionalFormatting sqref="C23:C24">
    <cfRule type="duplicateValues" dxfId="24" priority="26" stopIfTrue="1"/>
  </conditionalFormatting>
  <conditionalFormatting sqref="C25">
    <cfRule type="duplicateValues" dxfId="23" priority="25" stopIfTrue="1"/>
  </conditionalFormatting>
  <conditionalFormatting sqref="C28">
    <cfRule type="duplicateValues" dxfId="22" priority="24" stopIfTrue="1"/>
  </conditionalFormatting>
  <conditionalFormatting sqref="C29:C31">
    <cfRule type="duplicateValues" dxfId="21" priority="23" stopIfTrue="1"/>
  </conditionalFormatting>
  <conditionalFormatting sqref="C33">
    <cfRule type="duplicateValues" dxfId="20" priority="21" stopIfTrue="1"/>
  </conditionalFormatting>
  <conditionalFormatting sqref="C34:C36">
    <cfRule type="duplicateValues" dxfId="19" priority="20" stopIfTrue="1"/>
  </conditionalFormatting>
  <conditionalFormatting sqref="C37">
    <cfRule type="duplicateValues" dxfId="18" priority="19" stopIfTrue="1"/>
  </conditionalFormatting>
  <conditionalFormatting sqref="C38:C39">
    <cfRule type="duplicateValues" dxfId="17" priority="18" stopIfTrue="1"/>
  </conditionalFormatting>
  <conditionalFormatting sqref="C40:C42">
    <cfRule type="duplicateValues" dxfId="16" priority="17" stopIfTrue="1"/>
  </conditionalFormatting>
  <conditionalFormatting sqref="C43:C44">
    <cfRule type="duplicateValues" dxfId="15" priority="16" stopIfTrue="1"/>
  </conditionalFormatting>
  <conditionalFormatting sqref="C46:C48">
    <cfRule type="duplicateValues" dxfId="14" priority="15" stopIfTrue="1"/>
  </conditionalFormatting>
  <conditionalFormatting sqref="C49">
    <cfRule type="duplicateValues" dxfId="13" priority="14" stopIfTrue="1"/>
  </conditionalFormatting>
  <conditionalFormatting sqref="C50">
    <cfRule type="duplicateValues" dxfId="12" priority="13" stopIfTrue="1"/>
  </conditionalFormatting>
  <conditionalFormatting sqref="C55:C57">
    <cfRule type="duplicateValues" dxfId="11" priority="12" stopIfTrue="1"/>
  </conditionalFormatting>
  <conditionalFormatting sqref="C58">
    <cfRule type="duplicateValues" dxfId="10" priority="11" stopIfTrue="1"/>
  </conditionalFormatting>
  <conditionalFormatting sqref="C29:C37">
    <cfRule type="duplicateValues" dxfId="9" priority="10" stopIfTrue="1"/>
  </conditionalFormatting>
  <conditionalFormatting sqref="C45">
    <cfRule type="duplicateValues" dxfId="8" priority="9" stopIfTrue="1"/>
  </conditionalFormatting>
  <conditionalFormatting sqref="C51:C54">
    <cfRule type="duplicateValues" dxfId="7" priority="8" stopIfTrue="1"/>
  </conditionalFormatting>
  <conditionalFormatting sqref="C38:C60 C62:C66">
    <cfRule type="duplicateValues" dxfId="6" priority="7" stopIfTrue="1"/>
  </conditionalFormatting>
  <conditionalFormatting sqref="C58:C60 C62:C73">
    <cfRule type="duplicateValues" dxfId="5" priority="6" stopIfTrue="1"/>
  </conditionalFormatting>
  <conditionalFormatting sqref="B58:B60 B62:B73">
    <cfRule type="duplicateValues" dxfId="4" priority="5" stopIfTrue="1"/>
  </conditionalFormatting>
  <conditionalFormatting sqref="C18:C22">
    <cfRule type="duplicateValues" dxfId="3" priority="4" stopIfTrue="1"/>
  </conditionalFormatting>
  <conditionalFormatting sqref="C28 C18:C25">
    <cfRule type="duplicateValues" dxfId="2" priority="3" stopIfTrue="1"/>
  </conditionalFormatting>
  <conditionalFormatting sqref="C28:C57 C18:C25">
    <cfRule type="duplicateValues" dxfId="1" priority="2" stopIfTrue="1"/>
  </conditionalFormatting>
  <conditionalFormatting sqref="B28:B57 B18:B2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Siang</vt:lpstr>
      <vt:lpstr>Siang!Print_Area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2020-02-18T04:53:53Z</cp:lastPrinted>
  <dcterms:created xsi:type="dcterms:W3CDTF">2020-01-07T06:56:22Z</dcterms:created>
  <dcterms:modified xsi:type="dcterms:W3CDTF">2020-02-18T07:45:11Z</dcterms:modified>
</cp:coreProperties>
</file>