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activeTab="1"/>
  </bookViews>
  <sheets>
    <sheet name="Siang" sheetId="2" r:id="rId1"/>
    <sheet name="malam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2"/>
  <c r="N41"/>
  <c r="K41"/>
  <c r="L41" s="1"/>
  <c r="E41"/>
  <c r="F41" s="1"/>
  <c r="E40" i="3"/>
  <c r="F40" s="1"/>
  <c r="K40"/>
  <c r="L40" s="1"/>
  <c r="N40"/>
  <c r="P40"/>
  <c r="E41"/>
  <c r="F41" s="1"/>
  <c r="K41"/>
  <c r="L41" s="1"/>
  <c r="N41"/>
  <c r="P41"/>
  <c r="E42"/>
  <c r="F42" s="1"/>
  <c r="K42"/>
  <c r="L42" s="1"/>
  <c r="N42"/>
  <c r="P42"/>
  <c r="E43"/>
  <c r="F43" s="1"/>
  <c r="L43"/>
  <c r="N43"/>
  <c r="P43"/>
  <c r="E44"/>
  <c r="F44" s="1"/>
  <c r="L44"/>
  <c r="N44"/>
  <c r="P44"/>
  <c r="E45"/>
  <c r="F45" s="1"/>
  <c r="L45"/>
  <c r="N45"/>
  <c r="P45"/>
  <c r="E46"/>
  <c r="F46" s="1"/>
  <c r="K46"/>
  <c r="L46" s="1"/>
  <c r="N46"/>
  <c r="P46"/>
  <c r="E47"/>
  <c r="F47" s="1"/>
  <c r="K47"/>
  <c r="L47" s="1"/>
  <c r="N47"/>
  <c r="P47"/>
  <c r="E48"/>
  <c r="F48" s="1"/>
  <c r="K48"/>
  <c r="L48" s="1"/>
  <c r="N48"/>
  <c r="E49"/>
  <c r="F49" s="1"/>
  <c r="K49"/>
  <c r="L49" s="1"/>
  <c r="N49"/>
  <c r="P49"/>
  <c r="E50"/>
  <c r="F50" s="1"/>
  <c r="K50"/>
  <c r="L50" s="1"/>
  <c r="N50"/>
  <c r="P50"/>
  <c r="E51"/>
  <c r="F51" s="1"/>
  <c r="K51"/>
  <c r="L51" s="1"/>
  <c r="N51"/>
  <c r="P51"/>
  <c r="E52"/>
  <c r="F52" s="1"/>
  <c r="K52"/>
  <c r="L52" s="1"/>
  <c r="N52"/>
  <c r="P52"/>
  <c r="E53"/>
  <c r="F53" s="1"/>
  <c r="K53"/>
  <c r="L53" s="1"/>
  <c r="N53"/>
  <c r="P53"/>
  <c r="E54"/>
  <c r="F54" s="1"/>
  <c r="K54"/>
  <c r="L54" s="1"/>
  <c r="N54"/>
  <c r="P54"/>
  <c r="E55"/>
  <c r="F55" s="1"/>
  <c r="K55"/>
  <c r="L55" s="1"/>
  <c r="N55"/>
  <c r="P55"/>
  <c r="E56"/>
  <c r="F56" s="1"/>
  <c r="K56"/>
  <c r="L56" s="1"/>
  <c r="N56"/>
  <c r="P56"/>
  <c r="E57"/>
  <c r="F57" s="1"/>
  <c r="K57"/>
  <c r="L57" s="1"/>
  <c r="N57"/>
  <c r="P57"/>
  <c r="E58"/>
  <c r="F58" s="1"/>
  <c r="K58"/>
  <c r="L58" s="1"/>
  <c r="N58"/>
  <c r="P58"/>
  <c r="E59"/>
  <c r="F59" s="1"/>
  <c r="K59"/>
  <c r="L59" s="1"/>
  <c r="N59"/>
  <c r="P59"/>
  <c r="E60"/>
  <c r="F60" s="1"/>
  <c r="K60"/>
  <c r="L60" s="1"/>
  <c r="N60"/>
  <c r="P60"/>
  <c r="E61"/>
  <c r="F61" s="1"/>
  <c r="K61"/>
  <c r="L61" s="1"/>
  <c r="N61"/>
  <c r="P61"/>
  <c r="E62"/>
  <c r="F62" s="1"/>
  <c r="K62"/>
  <c r="L62" s="1"/>
  <c r="N62"/>
  <c r="P62"/>
  <c r="E63"/>
  <c r="F63" s="1"/>
  <c r="K63"/>
  <c r="L63" s="1"/>
  <c r="N63"/>
  <c r="P63"/>
  <c r="E29" i="2"/>
  <c r="F29" s="1"/>
  <c r="K29"/>
  <c r="L29" s="1"/>
  <c r="N29"/>
  <c r="P29"/>
  <c r="O66" i="3"/>
  <c r="M66"/>
  <c r="J66"/>
  <c r="I66"/>
  <c r="H66"/>
  <c r="G66"/>
  <c r="O65"/>
  <c r="M65"/>
  <c r="J65"/>
  <c r="I65"/>
  <c r="H65"/>
  <c r="G65"/>
  <c r="O64"/>
  <c r="M64"/>
  <c r="J64"/>
  <c r="H64"/>
  <c r="G64"/>
  <c r="P39"/>
  <c r="N39"/>
  <c r="K39"/>
  <c r="L39" s="1"/>
  <c r="E39"/>
  <c r="F39" s="1"/>
  <c r="P38"/>
  <c r="N38"/>
  <c r="K38"/>
  <c r="L38" s="1"/>
  <c r="E38"/>
  <c r="F38" s="1"/>
  <c r="P37"/>
  <c r="N37"/>
  <c r="K37"/>
  <c r="L37" s="1"/>
  <c r="E37"/>
  <c r="F37" s="1"/>
  <c r="P36"/>
  <c r="N36"/>
  <c r="K36"/>
  <c r="L36" s="1"/>
  <c r="E36"/>
  <c r="F36" s="1"/>
  <c r="P35"/>
  <c r="N35"/>
  <c r="K35"/>
  <c r="L35" s="1"/>
  <c r="E35"/>
  <c r="F35" s="1"/>
  <c r="P34"/>
  <c r="N34"/>
  <c r="K34"/>
  <c r="L34" s="1"/>
  <c r="E34"/>
  <c r="F34" s="1"/>
  <c r="P33"/>
  <c r="N33"/>
  <c r="K33"/>
  <c r="L33" s="1"/>
  <c r="E33"/>
  <c r="F33" s="1"/>
  <c r="P32"/>
  <c r="N32"/>
  <c r="K32"/>
  <c r="L32" s="1"/>
  <c r="E32"/>
  <c r="F32" s="1"/>
  <c r="P31"/>
  <c r="N31"/>
  <c r="L31"/>
  <c r="K31"/>
  <c r="E31"/>
  <c r="F31" s="1"/>
  <c r="P30"/>
  <c r="N30"/>
  <c r="K30"/>
  <c r="L30" s="1"/>
  <c r="E30"/>
  <c r="F30" s="1"/>
  <c r="N29"/>
  <c r="L29"/>
  <c r="K29"/>
  <c r="E29"/>
  <c r="F29" s="1"/>
  <c r="P28"/>
  <c r="N28"/>
  <c r="K28"/>
  <c r="L28" s="1"/>
  <c r="E28"/>
  <c r="F28" s="1"/>
  <c r="P27"/>
  <c r="N27"/>
  <c r="K27"/>
  <c r="L27" s="1"/>
  <c r="E27"/>
  <c r="F27" s="1"/>
  <c r="P26"/>
  <c r="N26"/>
  <c r="K26"/>
  <c r="L26" s="1"/>
  <c r="E26"/>
  <c r="F26" s="1"/>
  <c r="P25"/>
  <c r="N25"/>
  <c r="K25"/>
  <c r="L25" s="1"/>
  <c r="E25"/>
  <c r="F25" s="1"/>
  <c r="P24"/>
  <c r="N24"/>
  <c r="K24"/>
  <c r="L24" s="1"/>
  <c r="E24"/>
  <c r="F24" s="1"/>
  <c r="P23"/>
  <c r="N23"/>
  <c r="K23"/>
  <c r="L23" s="1"/>
  <c r="E23"/>
  <c r="F23" s="1"/>
  <c r="P22"/>
  <c r="N22"/>
  <c r="K22"/>
  <c r="L22" s="1"/>
  <c r="E22"/>
  <c r="F22" s="1"/>
  <c r="P21"/>
  <c r="N21"/>
  <c r="L21"/>
  <c r="K21"/>
  <c r="E21"/>
  <c r="F21" s="1"/>
  <c r="P20"/>
  <c r="N20"/>
  <c r="K20"/>
  <c r="L20" s="1"/>
  <c r="E20"/>
  <c r="F20" s="1"/>
  <c r="P19"/>
  <c r="N19"/>
  <c r="K19"/>
  <c r="L19" s="1"/>
  <c r="E19"/>
  <c r="F19" s="1"/>
  <c r="P18"/>
  <c r="N18"/>
  <c r="K18"/>
  <c r="L18" s="1"/>
  <c r="E18"/>
  <c r="F18" s="1"/>
  <c r="P17"/>
  <c r="N17"/>
  <c r="K17"/>
  <c r="L17" s="1"/>
  <c r="E17"/>
  <c r="F17" s="1"/>
  <c r="P16"/>
  <c r="N16"/>
  <c r="K16"/>
  <c r="E16"/>
  <c r="O59" i="2"/>
  <c r="M59"/>
  <c r="J59"/>
  <c r="I59"/>
  <c r="H59"/>
  <c r="G59"/>
  <c r="O58"/>
  <c r="M58"/>
  <c r="J58"/>
  <c r="I58"/>
  <c r="H58"/>
  <c r="G58"/>
  <c r="O57"/>
  <c r="M57"/>
  <c r="J57"/>
  <c r="H57"/>
  <c r="G57"/>
  <c r="P56"/>
  <c r="N56"/>
  <c r="K56"/>
  <c r="L56" s="1"/>
  <c r="E56"/>
  <c r="F56" s="1"/>
  <c r="P55"/>
  <c r="N55"/>
  <c r="K55"/>
  <c r="L55" s="1"/>
  <c r="E55"/>
  <c r="F55" s="1"/>
  <c r="P54"/>
  <c r="N54"/>
  <c r="K54"/>
  <c r="L54" s="1"/>
  <c r="E54"/>
  <c r="F54" s="1"/>
  <c r="P53"/>
  <c r="N53"/>
  <c r="K53"/>
  <c r="L53" s="1"/>
  <c r="E53"/>
  <c r="F53" s="1"/>
  <c r="P52"/>
  <c r="N52"/>
  <c r="K52"/>
  <c r="L52" s="1"/>
  <c r="F52"/>
  <c r="E52"/>
  <c r="P51"/>
  <c r="N51"/>
  <c r="K51"/>
  <c r="L51" s="1"/>
  <c r="E51"/>
  <c r="F51" s="1"/>
  <c r="P50"/>
  <c r="N50"/>
  <c r="K50"/>
  <c r="L50" s="1"/>
  <c r="E50"/>
  <c r="F50" s="1"/>
  <c r="P49"/>
  <c r="N49"/>
  <c r="K49"/>
  <c r="L49" s="1"/>
  <c r="E49"/>
  <c r="F49" s="1"/>
  <c r="P48"/>
  <c r="N48"/>
  <c r="K48"/>
  <c r="L48" s="1"/>
  <c r="E48"/>
  <c r="F48" s="1"/>
  <c r="P47"/>
  <c r="N47"/>
  <c r="K47"/>
  <c r="L47" s="1"/>
  <c r="E47"/>
  <c r="F47" s="1"/>
  <c r="P46"/>
  <c r="N46"/>
  <c r="K46"/>
  <c r="L46" s="1"/>
  <c r="E46"/>
  <c r="F46" s="1"/>
  <c r="P45"/>
  <c r="N45"/>
  <c r="K45"/>
  <c r="L45" s="1"/>
  <c r="E45"/>
  <c r="F45" s="1"/>
  <c r="P44"/>
  <c r="N44"/>
  <c r="K44"/>
  <c r="L44" s="1"/>
  <c r="E44"/>
  <c r="F44" s="1"/>
  <c r="P43"/>
  <c r="N43"/>
  <c r="K43"/>
  <c r="L43" s="1"/>
  <c r="E43"/>
  <c r="F43" s="1"/>
  <c r="P42"/>
  <c r="N42"/>
  <c r="K42"/>
  <c r="L42" s="1"/>
  <c r="E42"/>
  <c r="F42" s="1"/>
  <c r="P40"/>
  <c r="N40"/>
  <c r="K40"/>
  <c r="L40" s="1"/>
  <c r="E40"/>
  <c r="F40" s="1"/>
  <c r="P39"/>
  <c r="N39"/>
  <c r="K39"/>
  <c r="L39" s="1"/>
  <c r="E39"/>
  <c r="F39" s="1"/>
  <c r="P38"/>
  <c r="N38"/>
  <c r="K38"/>
  <c r="L38" s="1"/>
  <c r="E38"/>
  <c r="F38" s="1"/>
  <c r="P37"/>
  <c r="N37"/>
  <c r="K37"/>
  <c r="L37" s="1"/>
  <c r="E37"/>
  <c r="F37" s="1"/>
  <c r="P36"/>
  <c r="N36"/>
  <c r="K36"/>
  <c r="L36" s="1"/>
  <c r="E36"/>
  <c r="F36" s="1"/>
  <c r="P35"/>
  <c r="N35"/>
  <c r="K35"/>
  <c r="L35" s="1"/>
  <c r="E35"/>
  <c r="F35" s="1"/>
  <c r="P34"/>
  <c r="N34"/>
  <c r="K34"/>
  <c r="L34" s="1"/>
  <c r="E34"/>
  <c r="F34" s="1"/>
  <c r="P33"/>
  <c r="N33"/>
  <c r="K33"/>
  <c r="L33" s="1"/>
  <c r="E33"/>
  <c r="F33" s="1"/>
  <c r="P32"/>
  <c r="N32"/>
  <c r="K32"/>
  <c r="L32" s="1"/>
  <c r="E32"/>
  <c r="F32" s="1"/>
  <c r="P31"/>
  <c r="N31"/>
  <c r="K31"/>
  <c r="L31" s="1"/>
  <c r="E31"/>
  <c r="F31" s="1"/>
  <c r="P30"/>
  <c r="N30"/>
  <c r="K30"/>
  <c r="L30" s="1"/>
  <c r="E30"/>
  <c r="F30" s="1"/>
  <c r="P28"/>
  <c r="N28"/>
  <c r="K28"/>
  <c r="L28" s="1"/>
  <c r="E28"/>
  <c r="F28" s="1"/>
  <c r="P27"/>
  <c r="N27"/>
  <c r="K27"/>
  <c r="L27" s="1"/>
  <c r="E27"/>
  <c r="F27" s="1"/>
  <c r="P26"/>
  <c r="N26"/>
  <c r="K26"/>
  <c r="L26" s="1"/>
  <c r="E26"/>
  <c r="F26" s="1"/>
  <c r="P25"/>
  <c r="K25"/>
  <c r="L25" s="1"/>
  <c r="E25"/>
  <c r="F25" s="1"/>
  <c r="P24"/>
  <c r="N24"/>
  <c r="K24"/>
  <c r="L24" s="1"/>
  <c r="E24"/>
  <c r="F24" s="1"/>
  <c r="P23"/>
  <c r="N23"/>
  <c r="K23"/>
  <c r="L23" s="1"/>
  <c r="E23"/>
  <c r="F23" s="1"/>
  <c r="P22"/>
  <c r="N22"/>
  <c r="K22"/>
  <c r="L22" s="1"/>
  <c r="E22"/>
  <c r="F22" s="1"/>
  <c r="P21"/>
  <c r="N21"/>
  <c r="K21"/>
  <c r="L21" s="1"/>
  <c r="E21"/>
  <c r="F21" s="1"/>
  <c r="P20"/>
  <c r="N20"/>
  <c r="K20"/>
  <c r="L20" s="1"/>
  <c r="E20"/>
  <c r="F20" s="1"/>
  <c r="P19"/>
  <c r="N19"/>
  <c r="K19"/>
  <c r="L19" s="1"/>
  <c r="E19"/>
  <c r="F19" s="1"/>
  <c r="P18"/>
  <c r="N18"/>
  <c r="K18"/>
  <c r="L18" s="1"/>
  <c r="E18"/>
  <c r="F18" s="1"/>
  <c r="P17"/>
  <c r="N17"/>
  <c r="K17"/>
  <c r="L17" s="1"/>
  <c r="E17"/>
  <c r="F17" s="1"/>
  <c r="P16"/>
  <c r="N16"/>
  <c r="K16"/>
  <c r="E16"/>
  <c r="F16" s="1"/>
  <c r="Q41" l="1"/>
  <c r="R41" s="1"/>
  <c r="Q53" i="3"/>
  <c r="R53" s="1"/>
  <c r="Q29" i="2"/>
  <c r="R29" s="1"/>
  <c r="K59"/>
  <c r="Q62" i="3"/>
  <c r="R62" s="1"/>
  <c r="Q61"/>
  <c r="R61" s="1"/>
  <c r="Q39"/>
  <c r="R39" s="1"/>
  <c r="Q38"/>
  <c r="R38" s="1"/>
  <c r="Q37"/>
  <c r="R37" s="1"/>
  <c r="Q36"/>
  <c r="R36" s="1"/>
  <c r="Q35"/>
  <c r="R35" s="1"/>
  <c r="Q34"/>
  <c r="R34" s="1"/>
  <c r="Q33"/>
  <c r="R33" s="1"/>
  <c r="Q32"/>
  <c r="R32" s="1"/>
  <c r="Q31"/>
  <c r="R31" s="1"/>
  <c r="Q30"/>
  <c r="R30" s="1"/>
  <c r="Q29"/>
  <c r="R29" s="1"/>
  <c r="Q28"/>
  <c r="R28" s="1"/>
  <c r="Q27"/>
  <c r="R27" s="1"/>
  <c r="Q26"/>
  <c r="R26" s="1"/>
  <c r="Q25"/>
  <c r="R25" s="1"/>
  <c r="Q24"/>
  <c r="R24" s="1"/>
  <c r="Q23"/>
  <c r="R23" s="1"/>
  <c r="Q22"/>
  <c r="R22" s="1"/>
  <c r="Q21"/>
  <c r="R21" s="1"/>
  <c r="K65"/>
  <c r="Q20"/>
  <c r="R20" s="1"/>
  <c r="Q19"/>
  <c r="R19" s="1"/>
  <c r="Q18"/>
  <c r="R18" s="1"/>
  <c r="Q17"/>
  <c r="R17" s="1"/>
  <c r="L16"/>
  <c r="K66"/>
  <c r="Q60"/>
  <c r="R60" s="1"/>
  <c r="Q59"/>
  <c r="Q58"/>
  <c r="R58" s="1"/>
  <c r="Q57"/>
  <c r="R57" s="1"/>
  <c r="Q56"/>
  <c r="R56" s="1"/>
  <c r="Q55"/>
  <c r="R55" s="1"/>
  <c r="Q54"/>
  <c r="R54" s="1"/>
  <c r="Q52"/>
  <c r="R52" s="1"/>
  <c r="Q51"/>
  <c r="R51" s="1"/>
  <c r="Q50"/>
  <c r="R50" s="1"/>
  <c r="Q49"/>
  <c r="R49" s="1"/>
  <c r="Q48"/>
  <c r="R48" s="1"/>
  <c r="Q47"/>
  <c r="R47" s="1"/>
  <c r="Q46"/>
  <c r="R46" s="1"/>
  <c r="Q45"/>
  <c r="R45" s="1"/>
  <c r="Q44"/>
  <c r="R44" s="1"/>
  <c r="Q43"/>
  <c r="R43" s="1"/>
  <c r="P65"/>
  <c r="Q42"/>
  <c r="R42" s="1"/>
  <c r="P64"/>
  <c r="Q41"/>
  <c r="P66"/>
  <c r="Q40"/>
  <c r="R40" s="1"/>
  <c r="E66"/>
  <c r="N66"/>
  <c r="E64"/>
  <c r="N64"/>
  <c r="E65"/>
  <c r="L65"/>
  <c r="F16"/>
  <c r="K64"/>
  <c r="N65"/>
  <c r="Q21" i="2"/>
  <c r="Q30"/>
  <c r="R30" s="1"/>
  <c r="Q38"/>
  <c r="R38" s="1"/>
  <c r="Q46"/>
  <c r="R46" s="1"/>
  <c r="Q51"/>
  <c r="R51" s="1"/>
  <c r="P57"/>
  <c r="N57"/>
  <c r="Q17"/>
  <c r="R17" s="1"/>
  <c r="Q25"/>
  <c r="R25" s="1"/>
  <c r="Q34"/>
  <c r="R34" s="1"/>
  <c r="Q42"/>
  <c r="R42" s="1"/>
  <c r="Q49"/>
  <c r="R49" s="1"/>
  <c r="Q55"/>
  <c r="R55" s="1"/>
  <c r="F58"/>
  <c r="F59"/>
  <c r="E59"/>
  <c r="Q24"/>
  <c r="R24" s="1"/>
  <c r="Q28"/>
  <c r="R28" s="1"/>
  <c r="Q37"/>
  <c r="R37" s="1"/>
  <c r="Q45"/>
  <c r="R45" s="1"/>
  <c r="Q54"/>
  <c r="R54" s="1"/>
  <c r="N59"/>
  <c r="Q19"/>
  <c r="R19" s="1"/>
  <c r="Q23"/>
  <c r="R23" s="1"/>
  <c r="Q27"/>
  <c r="R27" s="1"/>
  <c r="Q32"/>
  <c r="R32" s="1"/>
  <c r="Q36"/>
  <c r="Q40"/>
  <c r="R40" s="1"/>
  <c r="Q44"/>
  <c r="R44" s="1"/>
  <c r="Q48"/>
  <c r="R48" s="1"/>
  <c r="Q53"/>
  <c r="R53" s="1"/>
  <c r="N58"/>
  <c r="Q20"/>
  <c r="R20" s="1"/>
  <c r="Q33"/>
  <c r="R33" s="1"/>
  <c r="E58"/>
  <c r="P58"/>
  <c r="Q18"/>
  <c r="R18" s="1"/>
  <c r="Q22"/>
  <c r="R22" s="1"/>
  <c r="Q26"/>
  <c r="R26" s="1"/>
  <c r="Q31"/>
  <c r="R31" s="1"/>
  <c r="Q35"/>
  <c r="R35" s="1"/>
  <c r="Q39"/>
  <c r="R39" s="1"/>
  <c r="Q43"/>
  <c r="R43" s="1"/>
  <c r="Q47"/>
  <c r="R47" s="1"/>
  <c r="Q50"/>
  <c r="R50" s="1"/>
  <c r="Q52"/>
  <c r="R52" s="1"/>
  <c r="Q56"/>
  <c r="R56" s="1"/>
  <c r="K58"/>
  <c r="F57"/>
  <c r="K57"/>
  <c r="E57"/>
  <c r="P59"/>
  <c r="L16"/>
  <c r="L64" i="3" l="1"/>
  <c r="L66"/>
  <c r="F66"/>
  <c r="Q16"/>
  <c r="F65"/>
  <c r="F64"/>
  <c r="L58" i="2"/>
  <c r="L59"/>
  <c r="L57"/>
  <c r="Q16"/>
  <c r="Q66" i="3" l="1"/>
  <c r="Q64"/>
  <c r="R16"/>
  <c r="Q65"/>
  <c r="Q57" i="2"/>
  <c r="R16"/>
  <c r="Q58"/>
  <c r="Q59"/>
</calcChain>
</file>

<file path=xl/sharedStrings.xml><?xml version="1.0" encoding="utf-8"?>
<sst xmlns="http://schemas.openxmlformats.org/spreadsheetml/2006/main" count="179" uniqueCount="134">
  <si>
    <t>UNIVERSITAS MUHAMMADIYAH KOTABUMI</t>
  </si>
  <si>
    <t>Jalan Hasan Kepala Ratu Nomor 1052 Sindangsari Kotabumi 34517 Telp (0724)22287</t>
  </si>
  <si>
    <t>REKAPITULASI NILAI MAHASISWA</t>
  </si>
  <si>
    <t>Program Studi</t>
  </si>
  <si>
    <t>Kode Mata Kuliah</t>
  </si>
  <si>
    <t>Mata Kuliah</t>
  </si>
  <si>
    <t>Dosen Pengampu</t>
  </si>
  <si>
    <t xml:space="preserve">Kredit </t>
  </si>
  <si>
    <t>NO.</t>
  </si>
  <si>
    <t>NPM</t>
  </si>
  <si>
    <t>NAMA</t>
  </si>
  <si>
    <t>PARTISIPASI</t>
  </si>
  <si>
    <t>TUGAS (T) / KUIS (K)</t>
  </si>
  <si>
    <t>UTS</t>
  </si>
  <si>
    <t>UAS</t>
  </si>
  <si>
    <t>NILAI AKHIR</t>
  </si>
  <si>
    <t>NILAI MUTU</t>
  </si>
  <si>
    <t>T-1</t>
  </si>
  <si>
    <t>T-2</t>
  </si>
  <si>
    <t>K-1</t>
  </si>
  <si>
    <t>K-2</t>
  </si>
  <si>
    <t>∑</t>
  </si>
  <si>
    <t>Nilai Rata-rata</t>
  </si>
  <si>
    <t>Nilai Tertinggi</t>
  </si>
  <si>
    <t>Nilai Terendah</t>
  </si>
  <si>
    <t>Kotabumi, Januari 2020</t>
  </si>
  <si>
    <t>Dosen Pengampu,</t>
  </si>
  <si>
    <t>FAKULTAS HUKUM DAN ILMU SOSIAL</t>
  </si>
  <si>
    <t>: Hukum</t>
  </si>
  <si>
    <t>: Ganjil / 02 (Non Reguler)</t>
  </si>
  <si>
    <t>%</t>
  </si>
  <si>
    <t>Semester/Kelas</t>
  </si>
  <si>
    <t>SARAH NURUL IZA</t>
  </si>
  <si>
    <t>ALDI RIDHO ZULKARNAEN</t>
  </si>
  <si>
    <t>AON ALBET</t>
  </si>
  <si>
    <t>ARIEF RACHMAN HAKIM</t>
  </si>
  <si>
    <t>DENY AFRIAN</t>
  </si>
  <si>
    <t>FAHMI NADANI CANDRA SAPUTRA</t>
  </si>
  <si>
    <t>IMAM MUSTOFA</t>
  </si>
  <si>
    <t>JUNIKA DANI SAPUTRA</t>
  </si>
  <si>
    <t>M.YOSEP ALIPIO</t>
  </si>
  <si>
    <t>SITI HAMIDAH</t>
  </si>
  <si>
    <t>SYAFANY</t>
  </si>
  <si>
    <t>VERI IRAWAN</t>
  </si>
  <si>
    <t xml:space="preserve">: 4 SKS </t>
  </si>
  <si>
    <t>: Syafruddin, S.H.,M.H</t>
  </si>
  <si>
    <t xml:space="preserve"> :   HUK- 21114</t>
  </si>
  <si>
    <t>: Hukum Administrasi Negara</t>
  </si>
  <si>
    <t>Apabila ada Mahasiswa yang belum</t>
  </si>
  <si>
    <t>terdaftar mohon untuk di tambahkan</t>
  </si>
  <si>
    <t>NKTAM: 911 753</t>
  </si>
  <si>
    <t>Catatan:</t>
  </si>
  <si>
    <t>RIO WAHYUDI</t>
  </si>
  <si>
    <t>GHOZI IRAWAN</t>
  </si>
  <si>
    <t>MERSY AMORY</t>
  </si>
  <si>
    <t>SARTIKA</t>
  </si>
  <si>
    <t>MONICHA TANJA MEGA YASTAMA</t>
  </si>
  <si>
    <t>RATU INDAH PERMATA SARI</t>
  </si>
  <si>
    <t>RIFKI HAMDANI</t>
  </si>
  <si>
    <t>LUYGI HANANDES</t>
  </si>
  <si>
    <t>IFAN SURI</t>
  </si>
  <si>
    <t>LIA FITRI CAHYANI</t>
  </si>
  <si>
    <t>FEBRI IBNURULLAH</t>
  </si>
  <si>
    <t>RENDI MERPELIA</t>
  </si>
  <si>
    <t>DESI SAFITRI</t>
  </si>
  <si>
    <t xml:space="preserve">            </t>
  </si>
  <si>
    <t>EDO ERLANGGA</t>
  </si>
  <si>
    <t>INDRI MELAWATI HIDAYAH</t>
  </si>
  <si>
    <t>ANDINI FADILLAH</t>
  </si>
  <si>
    <t>HAFID TRI KUNIAWAN</t>
  </si>
  <si>
    <t>RYAN SHAPUTRA</t>
  </si>
  <si>
    <t>EDWIN DWI LAKSANA</t>
  </si>
  <si>
    <t>RENDIA ISTABELLA SEPTERIA</t>
  </si>
  <si>
    <t>FAYZAL SUMANTRI</t>
  </si>
  <si>
    <t>ANISA DWI ISMAWATI</t>
  </si>
  <si>
    <t>M. HAFIZ</t>
  </si>
  <si>
    <t>MUHAMMAD NUR ROMADHAN</t>
  </si>
  <si>
    <t>ARI YUNANDA</t>
  </si>
  <si>
    <t>AINUN BAGUS</t>
  </si>
  <si>
    <t>AGATA JUWITA PUTRI</t>
  </si>
  <si>
    <t>DEVA ANGGRAINI</t>
  </si>
  <si>
    <t>SERLI AYU ANGGRAINI</t>
  </si>
  <si>
    <t>PUTRI YANTINA</t>
  </si>
  <si>
    <t>ALFINA SARI</t>
  </si>
  <si>
    <t>MEGA RIA PRATIWI</t>
  </si>
  <si>
    <t>RIDHO PRADANA</t>
  </si>
  <si>
    <t>FAISAL BASRI</t>
  </si>
  <si>
    <t>1802990111p</t>
  </si>
  <si>
    <t>ARFINANDO SAPUTRA</t>
  </si>
  <si>
    <t>WELIAN ARIF WINANDA</t>
  </si>
  <si>
    <t>MUHAMMAD ARIFANTANO</t>
  </si>
  <si>
    <t>ALIM PURNOMO</t>
  </si>
  <si>
    <t>MEVANDER MARENO</t>
  </si>
  <si>
    <t>ARPANI</t>
  </si>
  <si>
    <t>DWI WAHYUNI</t>
  </si>
  <si>
    <t>1802 990014</t>
  </si>
  <si>
    <t>MANDO AKHMAD SAPUTRA</t>
  </si>
  <si>
    <t>ADILIA PUTRI</t>
  </si>
  <si>
    <t>ANITA PUSPITA DEWI</t>
  </si>
  <si>
    <t>NORA KEMALA DEWI</t>
  </si>
  <si>
    <t>BERDI ANGGARA</t>
  </si>
  <si>
    <t>JATMIKA</t>
  </si>
  <si>
    <t>IBNUL ALWAN</t>
  </si>
  <si>
    <t>GUNAWAN</t>
  </si>
  <si>
    <t>TEGUH WIRA MAHARDIKA</t>
  </si>
  <si>
    <t>AHMAD RIANSYAH</t>
  </si>
  <si>
    <t>M. YUSRIL DARMAWAN</t>
  </si>
  <si>
    <t>HERRI SETIAWAN</t>
  </si>
  <si>
    <t>HENDRY DUNANT</t>
  </si>
  <si>
    <t>AHMAD HAIKAL</t>
  </si>
  <si>
    <t>RACHMAD AGUNG DZULHIJAH</t>
  </si>
  <si>
    <t>M. RIDHO WIJAYA</t>
  </si>
  <si>
    <t>TRI IDA MULYA NINGSIH</t>
  </si>
  <si>
    <t>ADE CITRA DEWI</t>
  </si>
  <si>
    <t>YOGA NOVI ALFAT</t>
  </si>
  <si>
    <t>DIKI CANDRA SONIYA</t>
  </si>
  <si>
    <t>MIRANDA SUBRATA</t>
  </si>
  <si>
    <t>ANGGI  S. BRATA</t>
  </si>
  <si>
    <t>JUNARIO ANDIKA</t>
  </si>
  <si>
    <t>DEWAN SOLVI</t>
  </si>
  <si>
    <t>BAGUS DWI SANTOSO</t>
  </si>
  <si>
    <t>IQBAL RAFZANJANI</t>
  </si>
  <si>
    <r>
      <t>Rata</t>
    </r>
    <r>
      <rPr>
        <b/>
        <vertAlign val="superscript"/>
        <sz val="10"/>
        <rFont val="Times New Roman"/>
        <family val="1"/>
      </rPr>
      <t>2</t>
    </r>
  </si>
  <si>
    <t xml:space="preserve">SYAFRUDDIN, SH.,MH </t>
  </si>
  <si>
    <t>SYAFRUDDIN,SH.,MH</t>
  </si>
  <si>
    <t xml:space="preserve">NKTAM: 911 753 </t>
  </si>
  <si>
    <t>RACHMAD HIDAYAT</t>
  </si>
  <si>
    <t>REZA BAYU FAIRNANDO</t>
  </si>
  <si>
    <t>AHMAD JEFRI MAYNAQI</t>
  </si>
  <si>
    <t xml:space="preserve">ARIEL SATRIANA </t>
  </si>
  <si>
    <t>A</t>
  </si>
  <si>
    <t>A-</t>
  </si>
  <si>
    <t>: Ganjil / 02  (Reguler)</t>
  </si>
  <si>
    <t>TEGUH WIRA HADI KUSUMA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</si>
</sst>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Tempus Sans ITC"/>
      <family val="5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sz val="10"/>
      <color rgb="FF000000"/>
      <name val="Arial"/>
      <family val="2"/>
    </font>
    <font>
      <u/>
      <sz val="11"/>
      <color theme="10"/>
      <name val="Calibri"/>
      <family val="2"/>
      <charset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onsolas"/>
      <family val="3"/>
    </font>
    <font>
      <sz val="14"/>
      <color theme="1"/>
      <name val="Consolas"/>
      <family val="3"/>
    </font>
    <font>
      <sz val="8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7" fillId="0" borderId="0"/>
    <xf numFmtId="0" fontId="1" fillId="0" borderId="0"/>
  </cellStyleXfs>
  <cellXfs count="9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6" applyFont="1" applyBorder="1"/>
    <xf numFmtId="0" fontId="10" fillId="0" borderId="17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2" applyFont="1" applyBorder="1" applyAlignment="1" applyProtection="1">
      <alignment wrapText="1"/>
    </xf>
    <xf numFmtId="0" fontId="11" fillId="0" borderId="16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Fill="1" applyBorder="1"/>
    <xf numFmtId="0" fontId="11" fillId="0" borderId="10" xfId="0" applyFont="1" applyFill="1" applyBorder="1"/>
    <xf numFmtId="0" fontId="11" fillId="0" borderId="0" xfId="0" applyFont="1"/>
    <xf numFmtId="0" fontId="11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0" fontId="10" fillId="0" borderId="0" xfId="0" applyFont="1"/>
    <xf numFmtId="0" fontId="10" fillId="0" borderId="0" xfId="6" applyFont="1" applyBorder="1"/>
    <xf numFmtId="0" fontId="10" fillId="0" borderId="2" xfId="0" applyFont="1" applyBorder="1" applyAlignment="1">
      <alignment horizontal="left" vertical="top"/>
    </xf>
    <xf numFmtId="0" fontId="10" fillId="0" borderId="2" xfId="0" quotePrefix="1" applyFont="1" applyBorder="1" applyAlignment="1">
      <alignment horizontal="center"/>
    </xf>
    <xf numFmtId="0" fontId="11" fillId="0" borderId="2" xfId="6" quotePrefix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3" borderId="6" xfId="0" applyFont="1" applyFill="1" applyBorder="1" applyAlignment="1">
      <alignment horizontal="center" vertical="center"/>
    </xf>
    <xf numFmtId="9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16" xfId="0" applyFont="1" applyBorder="1"/>
    <xf numFmtId="0" fontId="10" fillId="0" borderId="3" xfId="0" applyFont="1" applyBorder="1"/>
    <xf numFmtId="0" fontId="11" fillId="0" borderId="11" xfId="0" quotePrefix="1" applyFont="1" applyFill="1" applyBorder="1" applyAlignment="1">
      <alignment horizontal="center"/>
    </xf>
    <xf numFmtId="0" fontId="11" fillId="0" borderId="10" xfId="0" quotePrefix="1" applyFont="1" applyFill="1" applyBorder="1" applyAlignment="1">
      <alignment horizontal="center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/>
    <xf numFmtId="0" fontId="18" fillId="0" borderId="2" xfId="2" applyFont="1" applyBorder="1" applyAlignment="1" applyProtection="1">
      <alignment wrapText="1"/>
    </xf>
    <xf numFmtId="0" fontId="18" fillId="0" borderId="15" xfId="0" applyFont="1" applyBorder="1"/>
    <xf numFmtId="0" fontId="18" fillId="0" borderId="16" xfId="6" applyFont="1" applyBorder="1"/>
    <xf numFmtId="0" fontId="18" fillId="0" borderId="16" xfId="0" applyFont="1" applyBorder="1"/>
    <xf numFmtId="0" fontId="18" fillId="0" borderId="3" xfId="0" applyFont="1" applyBorder="1"/>
    <xf numFmtId="0" fontId="19" fillId="0" borderId="16" xfId="0" applyFont="1" applyBorder="1"/>
    <xf numFmtId="0" fontId="12" fillId="2" borderId="6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9" fontId="12" fillId="2" borderId="6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</cellXfs>
  <cellStyles count="7">
    <cellStyle name="Hyperlink" xfId="2" builtinId="8"/>
    <cellStyle name="Normal" xfId="0" builtinId="0"/>
    <cellStyle name="Normal 2" xfId="6"/>
    <cellStyle name="Normal 2 2" xfId="4"/>
    <cellStyle name="Normal 2 2 2" xfId="3"/>
    <cellStyle name="Normal 2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246096</xdr:colOff>
      <xdr:row>0</xdr:row>
      <xdr:rowOff>0</xdr:rowOff>
    </xdr:from>
    <xdr:to>
      <xdr:col>1</xdr:col>
      <xdr:colOff>819151</xdr:colOff>
      <xdr:row>4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6" y="0"/>
          <a:ext cx="90643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246095</xdr:colOff>
      <xdr:row>0</xdr:row>
      <xdr:rowOff>0</xdr:rowOff>
    </xdr:from>
    <xdr:to>
      <xdr:col>1</xdr:col>
      <xdr:colOff>789516</xdr:colOff>
      <xdr:row>2</xdr:row>
      <xdr:rowOff>200025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6095" y="0"/>
          <a:ext cx="895846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ocalhost:8082/pesertadidik/detail/48036884-5aee-4747-a1fc-90ea31ccbcb6" TargetMode="External"/><Relationship Id="rId1" Type="http://schemas.openxmlformats.org/officeDocument/2006/relationships/hyperlink" Target="http://localhost:8082/pesertadidik/detail/330bacaa-29d8-42d7-b17d-e52ea4fdde2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localhost:8082/pesertadidik/detail/48036884-5aee-4747-a1fc-90ea31ccbcb6" TargetMode="External"/><Relationship Id="rId1" Type="http://schemas.openxmlformats.org/officeDocument/2006/relationships/hyperlink" Target="http://localhost:8082/pesertadidik/detail/330bacaa-29d8-42d7-b17d-e52ea4fdde2d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opLeftCell="A37" workbookViewId="0">
      <selection activeCell="V48" sqref="V48"/>
    </sheetView>
  </sheetViews>
  <sheetFormatPr defaultRowHeight="12.75"/>
  <cols>
    <col min="1" max="1" width="5" style="40" customWidth="1"/>
    <col min="2" max="2" width="12.7109375" style="46" customWidth="1"/>
    <col min="3" max="3" width="27.140625" style="40" customWidth="1"/>
    <col min="4" max="4" width="5" style="40" customWidth="1"/>
    <col min="5" max="6" width="6.5703125" style="40" customWidth="1"/>
    <col min="7" max="7" width="6.42578125" style="40" customWidth="1"/>
    <col min="8" max="8" width="5.7109375" style="40" customWidth="1"/>
    <col min="9" max="9" width="4.42578125" style="40" customWidth="1"/>
    <col min="10" max="10" width="4" style="40" customWidth="1"/>
    <col min="11" max="11" width="6.7109375" style="40" customWidth="1"/>
    <col min="12" max="12" width="6.5703125" style="40" customWidth="1"/>
    <col min="13" max="13" width="6.140625" style="40" customWidth="1"/>
    <col min="14" max="16" width="5.28515625" style="40" customWidth="1"/>
    <col min="17" max="17" width="6.42578125" style="40" customWidth="1"/>
    <col min="18" max="18" width="7" style="40" customWidth="1"/>
    <col min="19" max="16384" width="9.140625" style="40"/>
  </cols>
  <sheetData>
    <row r="1" spans="1:18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8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 ht="13.5" thickBo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8" ht="13.5" thickTop="1"/>
    <row r="5" spans="1:18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8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8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8">
      <c r="A8" s="40" t="s">
        <v>3</v>
      </c>
      <c r="B8" s="40"/>
      <c r="C8" s="40" t="s">
        <v>28</v>
      </c>
      <c r="H8" s="40" t="s">
        <v>4</v>
      </c>
      <c r="K8" s="41" t="s">
        <v>46</v>
      </c>
    </row>
    <row r="9" spans="1:18" ht="15.75">
      <c r="A9" s="40" t="s">
        <v>31</v>
      </c>
      <c r="B9" s="40"/>
      <c r="C9" s="2" t="s">
        <v>29</v>
      </c>
      <c r="H9" s="40" t="s">
        <v>5</v>
      </c>
      <c r="K9" s="40" t="s">
        <v>47</v>
      </c>
    </row>
    <row r="10" spans="1:18">
      <c r="A10" s="40" t="s">
        <v>6</v>
      </c>
      <c r="B10" s="40"/>
      <c r="C10" s="40" t="s">
        <v>45</v>
      </c>
      <c r="H10" s="40" t="s">
        <v>7</v>
      </c>
      <c r="K10" s="40" t="s">
        <v>44</v>
      </c>
    </row>
    <row r="11" spans="1:18">
      <c r="A11" s="48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8" ht="15" customHeight="1">
      <c r="A12" s="70" t="s">
        <v>8</v>
      </c>
      <c r="B12" s="70" t="s">
        <v>9</v>
      </c>
      <c r="C12" s="70" t="s">
        <v>10</v>
      </c>
      <c r="D12" s="75" t="s">
        <v>11</v>
      </c>
      <c r="E12" s="76"/>
      <c r="F12" s="77"/>
      <c r="G12" s="75" t="s">
        <v>12</v>
      </c>
      <c r="H12" s="76"/>
      <c r="I12" s="76"/>
      <c r="J12" s="76"/>
      <c r="K12" s="76"/>
      <c r="L12" s="77"/>
      <c r="M12" s="75" t="s">
        <v>13</v>
      </c>
      <c r="N12" s="77"/>
      <c r="O12" s="75" t="s">
        <v>14</v>
      </c>
      <c r="P12" s="77"/>
      <c r="Q12" s="67" t="s">
        <v>15</v>
      </c>
      <c r="R12" s="67" t="s">
        <v>16</v>
      </c>
    </row>
    <row r="13" spans="1:18" ht="15" customHeight="1">
      <c r="A13" s="71"/>
      <c r="B13" s="71"/>
      <c r="C13" s="71"/>
      <c r="D13" s="78"/>
      <c r="E13" s="79"/>
      <c r="F13" s="80"/>
      <c r="G13" s="78"/>
      <c r="H13" s="79"/>
      <c r="I13" s="79"/>
      <c r="J13" s="79"/>
      <c r="K13" s="79"/>
      <c r="L13" s="80"/>
      <c r="M13" s="78"/>
      <c r="N13" s="80"/>
      <c r="O13" s="78"/>
      <c r="P13" s="80"/>
      <c r="Q13" s="68"/>
      <c r="R13" s="68"/>
    </row>
    <row r="14" spans="1:18" ht="15" customHeight="1">
      <c r="A14" s="72"/>
      <c r="B14" s="72"/>
      <c r="C14" s="72"/>
      <c r="D14" s="49" t="s">
        <v>21</v>
      </c>
      <c r="E14" s="50" t="s">
        <v>30</v>
      </c>
      <c r="F14" s="50">
        <v>0.1</v>
      </c>
      <c r="G14" s="49" t="s">
        <v>17</v>
      </c>
      <c r="H14" s="51" t="s">
        <v>18</v>
      </c>
      <c r="I14" s="51" t="s">
        <v>19</v>
      </c>
      <c r="J14" s="51" t="s">
        <v>20</v>
      </c>
      <c r="K14" s="52" t="s">
        <v>122</v>
      </c>
      <c r="L14" s="50">
        <v>0.25</v>
      </c>
      <c r="M14" s="49" t="s">
        <v>21</v>
      </c>
      <c r="N14" s="50">
        <v>0.25</v>
      </c>
      <c r="O14" s="49" t="s">
        <v>21</v>
      </c>
      <c r="P14" s="50">
        <v>0.4</v>
      </c>
      <c r="Q14" s="69"/>
      <c r="R14" s="69"/>
    </row>
    <row r="15" spans="1:18">
      <c r="A15" s="10">
        <v>1</v>
      </c>
      <c r="B15" s="10">
        <v>2</v>
      </c>
      <c r="C15" s="10">
        <v>3</v>
      </c>
      <c r="D15" s="11"/>
      <c r="E15" s="11">
        <v>5</v>
      </c>
      <c r="F15" s="53"/>
      <c r="G15" s="11">
        <v>6</v>
      </c>
      <c r="H15" s="54"/>
      <c r="I15" s="54"/>
      <c r="J15" s="54"/>
      <c r="K15" s="54"/>
      <c r="L15" s="53"/>
      <c r="M15" s="11">
        <v>7</v>
      </c>
      <c r="N15" s="53"/>
      <c r="O15" s="11">
        <v>8</v>
      </c>
      <c r="P15" s="53"/>
      <c r="Q15" s="10">
        <v>9</v>
      </c>
      <c r="R15" s="10">
        <v>10</v>
      </c>
    </row>
    <row r="16" spans="1:18">
      <c r="A16" s="15">
        <v>1</v>
      </c>
      <c r="B16" s="13">
        <v>1802990038</v>
      </c>
      <c r="C16" s="59" t="s">
        <v>42</v>
      </c>
      <c r="D16" s="42">
        <v>10</v>
      </c>
      <c r="E16" s="15">
        <f>(D16/16)*100</f>
        <v>62.5</v>
      </c>
      <c r="F16" s="16">
        <f>ROUND((E16*10%),0)</f>
        <v>6</v>
      </c>
      <c r="G16" s="16">
        <v>75</v>
      </c>
      <c r="H16" s="16"/>
      <c r="I16" s="16"/>
      <c r="J16" s="16"/>
      <c r="K16" s="16">
        <f t="shared" ref="K16:K56" si="0">AVERAGE(G16:J16)</f>
        <v>75</v>
      </c>
      <c r="L16" s="16">
        <f>ROUND((K16*25%),0)</f>
        <v>19</v>
      </c>
      <c r="M16" s="15">
        <v>80</v>
      </c>
      <c r="N16" s="16">
        <f t="shared" ref="N16:N56" si="1">ROUND((M16*25%),0)</f>
        <v>20</v>
      </c>
      <c r="O16" s="16">
        <v>80</v>
      </c>
      <c r="P16" s="16">
        <f t="shared" ref="P16:P56" si="2">ROUND((O16*40%),0)</f>
        <v>32</v>
      </c>
      <c r="Q16" s="16">
        <f>ROUND((F16+L16+N16+P16),0)</f>
        <v>77</v>
      </c>
      <c r="R16" s="17" t="str">
        <f>IF(Q16&gt;=80,"A",IF(Q16&gt;=76.25,"A-",IF(Q16&gt;=68.75,"B+",IF(Q16&gt;=65,"B",IF(Q16&gt;=62.5,"B-",IF(Q16&gt;=57.5,"C+",IF(Q16&gt;=55,"C",IF(Q16&gt;=51.25,"C-",IF(Q16&gt;=43.75,"D+",IF(Q16&gt;=40,"D","E"))))))))))</f>
        <v>A-</v>
      </c>
    </row>
    <row r="17" spans="1:18">
      <c r="A17" s="15">
        <v>2</v>
      </c>
      <c r="B17" s="13">
        <v>1802980050</v>
      </c>
      <c r="C17" s="60" t="s">
        <v>37</v>
      </c>
      <c r="D17" s="42">
        <v>10</v>
      </c>
      <c r="E17" s="15">
        <f t="shared" ref="E17:E56" si="3">(D17/16)*100</f>
        <v>62.5</v>
      </c>
      <c r="F17" s="16">
        <f t="shared" ref="F17:F56" si="4">ROUND((E17*10%),0)</f>
        <v>6</v>
      </c>
      <c r="G17" s="16">
        <v>75</v>
      </c>
      <c r="H17" s="16"/>
      <c r="I17" s="16"/>
      <c r="J17" s="16"/>
      <c r="K17" s="16">
        <f t="shared" si="0"/>
        <v>75</v>
      </c>
      <c r="L17" s="16">
        <f>ROUND((K17*25%),0)</f>
        <v>19</v>
      </c>
      <c r="M17" s="15">
        <v>75</v>
      </c>
      <c r="N17" s="16">
        <f t="shared" si="1"/>
        <v>19</v>
      </c>
      <c r="O17" s="16">
        <v>85</v>
      </c>
      <c r="P17" s="16">
        <f t="shared" si="2"/>
        <v>34</v>
      </c>
      <c r="Q17" s="16">
        <f t="shared" ref="Q17:Q56" si="5">ROUND((F17+L17+N17+P17),0)</f>
        <v>78</v>
      </c>
      <c r="R17" s="17" t="str">
        <f t="shared" ref="R17:R56" si="6">IF(Q17&gt;=80,"A",IF(Q17&gt;=76.25,"A-",IF(Q17&gt;=68.75,"B+",IF(Q17&gt;=65,"B",IF(Q17&gt;=62.5,"B-",IF(Q17&gt;=57.5,"C+",IF(Q17&gt;=55,"C",IF(Q17&gt;=51.25,"C-",IF(Q17&gt;=43.75,"D+",IF(Q17&gt;=40,"D","E"))))))))))</f>
        <v>A-</v>
      </c>
    </row>
    <row r="18" spans="1:18">
      <c r="A18" s="15">
        <v>3</v>
      </c>
      <c r="B18" s="13">
        <v>1802990041</v>
      </c>
      <c r="C18" s="59" t="s">
        <v>33</v>
      </c>
      <c r="D18" s="42">
        <v>10</v>
      </c>
      <c r="E18" s="15">
        <f t="shared" si="3"/>
        <v>62.5</v>
      </c>
      <c r="F18" s="16">
        <f>ROUND((E18*10%),0)</f>
        <v>6</v>
      </c>
      <c r="G18" s="16">
        <v>75</v>
      </c>
      <c r="H18" s="16"/>
      <c r="I18" s="16"/>
      <c r="J18" s="16"/>
      <c r="K18" s="16">
        <f t="shared" si="0"/>
        <v>75</v>
      </c>
      <c r="L18" s="16">
        <f t="shared" ref="L18:L56" si="7">ROUND((K18*25%),0)</f>
        <v>19</v>
      </c>
      <c r="M18" s="15">
        <v>75</v>
      </c>
      <c r="N18" s="16">
        <f t="shared" si="1"/>
        <v>19</v>
      </c>
      <c r="O18" s="16">
        <v>85</v>
      </c>
      <c r="P18" s="16">
        <f t="shared" si="2"/>
        <v>34</v>
      </c>
      <c r="Q18" s="16">
        <f t="shared" si="5"/>
        <v>78</v>
      </c>
      <c r="R18" s="17" t="str">
        <f t="shared" si="6"/>
        <v>A-</v>
      </c>
    </row>
    <row r="19" spans="1:18">
      <c r="A19" s="15">
        <v>4</v>
      </c>
      <c r="B19" s="13">
        <v>1802950010</v>
      </c>
      <c r="C19" s="59" t="s">
        <v>91</v>
      </c>
      <c r="D19" s="42">
        <v>10</v>
      </c>
      <c r="E19" s="15">
        <f t="shared" si="3"/>
        <v>62.5</v>
      </c>
      <c r="F19" s="16">
        <f>ROUND((E19*10%),0)</f>
        <v>6</v>
      </c>
      <c r="G19" s="16">
        <v>75</v>
      </c>
      <c r="H19" s="16"/>
      <c r="I19" s="16"/>
      <c r="J19" s="16"/>
      <c r="K19" s="16">
        <f t="shared" si="0"/>
        <v>75</v>
      </c>
      <c r="L19" s="16">
        <f t="shared" si="7"/>
        <v>19</v>
      </c>
      <c r="M19" s="15">
        <v>80</v>
      </c>
      <c r="N19" s="16">
        <f t="shared" si="1"/>
        <v>20</v>
      </c>
      <c r="O19" s="16">
        <v>80</v>
      </c>
      <c r="P19" s="16">
        <f t="shared" si="2"/>
        <v>32</v>
      </c>
      <c r="Q19" s="16">
        <f t="shared" si="5"/>
        <v>77</v>
      </c>
      <c r="R19" s="17" t="str">
        <f t="shared" si="6"/>
        <v>A-</v>
      </c>
    </row>
    <row r="20" spans="1:18">
      <c r="A20" s="15">
        <v>5</v>
      </c>
      <c r="B20" s="13">
        <v>1802970033</v>
      </c>
      <c r="C20" s="59" t="s">
        <v>92</v>
      </c>
      <c r="D20" s="42">
        <v>9</v>
      </c>
      <c r="E20" s="15">
        <f t="shared" si="3"/>
        <v>56.25</v>
      </c>
      <c r="F20" s="16">
        <f t="shared" si="4"/>
        <v>6</v>
      </c>
      <c r="G20" s="16">
        <v>75</v>
      </c>
      <c r="H20" s="16"/>
      <c r="I20" s="16"/>
      <c r="J20" s="16"/>
      <c r="K20" s="16">
        <f t="shared" si="0"/>
        <v>75</v>
      </c>
      <c r="L20" s="16">
        <f t="shared" si="7"/>
        <v>19</v>
      </c>
      <c r="M20" s="15">
        <v>80</v>
      </c>
      <c r="N20" s="16">
        <f t="shared" si="1"/>
        <v>20</v>
      </c>
      <c r="O20" s="16">
        <v>80</v>
      </c>
      <c r="P20" s="16">
        <f t="shared" si="2"/>
        <v>32</v>
      </c>
      <c r="Q20" s="16">
        <f t="shared" si="5"/>
        <v>77</v>
      </c>
      <c r="R20" s="17" t="str">
        <f t="shared" si="6"/>
        <v>A-</v>
      </c>
    </row>
    <row r="21" spans="1:18">
      <c r="A21" s="15">
        <v>6</v>
      </c>
      <c r="B21" s="13">
        <v>1802990023</v>
      </c>
      <c r="C21" s="59" t="s">
        <v>93</v>
      </c>
      <c r="D21" s="42">
        <v>10</v>
      </c>
      <c r="E21" s="15">
        <f t="shared" si="3"/>
        <v>62.5</v>
      </c>
      <c r="F21" s="16">
        <f t="shared" si="4"/>
        <v>6</v>
      </c>
      <c r="G21" s="16">
        <v>75</v>
      </c>
      <c r="H21" s="16"/>
      <c r="I21" s="16"/>
      <c r="J21" s="16"/>
      <c r="K21" s="16">
        <f t="shared" si="0"/>
        <v>75</v>
      </c>
      <c r="L21" s="16">
        <f t="shared" si="7"/>
        <v>19</v>
      </c>
      <c r="M21" s="15">
        <v>80</v>
      </c>
      <c r="N21" s="16">
        <f t="shared" si="1"/>
        <v>20</v>
      </c>
      <c r="O21" s="16">
        <v>85</v>
      </c>
      <c r="P21" s="16">
        <f t="shared" si="2"/>
        <v>34</v>
      </c>
      <c r="Q21" s="16">
        <f t="shared" si="5"/>
        <v>79</v>
      </c>
      <c r="R21" s="17" t="s">
        <v>130</v>
      </c>
    </row>
    <row r="22" spans="1:18">
      <c r="A22" s="15">
        <v>7</v>
      </c>
      <c r="B22" s="13">
        <v>1802860083</v>
      </c>
      <c r="C22" s="59" t="s">
        <v>34</v>
      </c>
      <c r="D22" s="42">
        <v>10</v>
      </c>
      <c r="E22" s="15">
        <f t="shared" si="3"/>
        <v>62.5</v>
      </c>
      <c r="F22" s="16">
        <f t="shared" si="4"/>
        <v>6</v>
      </c>
      <c r="G22" s="16">
        <v>75</v>
      </c>
      <c r="H22" s="16"/>
      <c r="I22" s="16"/>
      <c r="J22" s="16"/>
      <c r="K22" s="16">
        <f t="shared" si="0"/>
        <v>75</v>
      </c>
      <c r="L22" s="16">
        <f t="shared" si="7"/>
        <v>19</v>
      </c>
      <c r="M22" s="15">
        <v>75</v>
      </c>
      <c r="N22" s="16">
        <f t="shared" si="1"/>
        <v>19</v>
      </c>
      <c r="O22" s="16">
        <v>85</v>
      </c>
      <c r="P22" s="16">
        <f t="shared" si="2"/>
        <v>34</v>
      </c>
      <c r="Q22" s="16">
        <f t="shared" si="5"/>
        <v>78</v>
      </c>
      <c r="R22" s="17" t="str">
        <f t="shared" si="6"/>
        <v>A-</v>
      </c>
    </row>
    <row r="23" spans="1:18">
      <c r="A23" s="15">
        <v>8</v>
      </c>
      <c r="B23" s="13">
        <v>1802940063</v>
      </c>
      <c r="C23" s="59" t="s">
        <v>35</v>
      </c>
      <c r="D23" s="42">
        <v>10</v>
      </c>
      <c r="E23" s="15">
        <f t="shared" si="3"/>
        <v>62.5</v>
      </c>
      <c r="F23" s="16">
        <f t="shared" si="4"/>
        <v>6</v>
      </c>
      <c r="G23" s="16">
        <v>75</v>
      </c>
      <c r="H23" s="16"/>
      <c r="I23" s="16"/>
      <c r="J23" s="16"/>
      <c r="K23" s="16">
        <f t="shared" si="0"/>
        <v>75</v>
      </c>
      <c r="L23" s="16">
        <f t="shared" si="7"/>
        <v>19</v>
      </c>
      <c r="M23" s="15">
        <v>80</v>
      </c>
      <c r="N23" s="16">
        <f t="shared" si="1"/>
        <v>20</v>
      </c>
      <c r="O23" s="16">
        <v>80</v>
      </c>
      <c r="P23" s="16">
        <f t="shared" si="2"/>
        <v>32</v>
      </c>
      <c r="Q23" s="16">
        <f t="shared" si="5"/>
        <v>77</v>
      </c>
      <c r="R23" s="17" t="str">
        <f t="shared" si="6"/>
        <v>A-</v>
      </c>
    </row>
    <row r="24" spans="1:18">
      <c r="A24" s="15">
        <v>9</v>
      </c>
      <c r="B24" s="13">
        <v>1802980007</v>
      </c>
      <c r="C24" s="61" t="s">
        <v>36</v>
      </c>
      <c r="D24" s="42">
        <v>10</v>
      </c>
      <c r="E24" s="15">
        <f t="shared" si="3"/>
        <v>62.5</v>
      </c>
      <c r="F24" s="16">
        <f t="shared" si="4"/>
        <v>6</v>
      </c>
      <c r="G24" s="16">
        <v>75</v>
      </c>
      <c r="H24" s="16"/>
      <c r="I24" s="16"/>
      <c r="J24" s="16"/>
      <c r="K24" s="16">
        <f t="shared" si="0"/>
        <v>75</v>
      </c>
      <c r="L24" s="16">
        <f t="shared" si="7"/>
        <v>19</v>
      </c>
      <c r="M24" s="15">
        <v>80</v>
      </c>
      <c r="N24" s="16">
        <f t="shared" si="1"/>
        <v>20</v>
      </c>
      <c r="O24" s="16">
        <v>80</v>
      </c>
      <c r="P24" s="16">
        <f t="shared" si="2"/>
        <v>32</v>
      </c>
      <c r="Q24" s="16">
        <f t="shared" si="5"/>
        <v>77</v>
      </c>
      <c r="R24" s="17" t="str">
        <f t="shared" si="6"/>
        <v>A-</v>
      </c>
    </row>
    <row r="25" spans="1:18">
      <c r="A25" s="15">
        <v>10</v>
      </c>
      <c r="B25" s="33">
        <v>1802960035</v>
      </c>
      <c r="C25" s="60" t="s">
        <v>94</v>
      </c>
      <c r="D25" s="42">
        <v>11</v>
      </c>
      <c r="E25" s="15">
        <f t="shared" si="3"/>
        <v>68.75</v>
      </c>
      <c r="F25" s="16">
        <f t="shared" si="4"/>
        <v>7</v>
      </c>
      <c r="G25" s="16">
        <v>75</v>
      </c>
      <c r="H25" s="16"/>
      <c r="I25" s="16"/>
      <c r="J25" s="16"/>
      <c r="K25" s="16">
        <f t="shared" si="0"/>
        <v>75</v>
      </c>
      <c r="L25" s="16">
        <f t="shared" si="7"/>
        <v>19</v>
      </c>
      <c r="M25" s="15">
        <v>75</v>
      </c>
      <c r="N25" s="16">
        <v>20</v>
      </c>
      <c r="O25" s="16">
        <v>85</v>
      </c>
      <c r="P25" s="16">
        <f t="shared" si="2"/>
        <v>34</v>
      </c>
      <c r="Q25" s="16">
        <f t="shared" si="5"/>
        <v>80</v>
      </c>
      <c r="R25" s="17" t="str">
        <f t="shared" si="6"/>
        <v>A</v>
      </c>
    </row>
    <row r="26" spans="1:18">
      <c r="A26" s="15">
        <v>11</v>
      </c>
      <c r="B26" s="13">
        <v>1802990087</v>
      </c>
      <c r="C26" s="59" t="s">
        <v>38</v>
      </c>
      <c r="D26" s="42">
        <v>11</v>
      </c>
      <c r="E26" s="15">
        <f t="shared" si="3"/>
        <v>68.75</v>
      </c>
      <c r="F26" s="16">
        <f t="shared" si="4"/>
        <v>7</v>
      </c>
      <c r="G26" s="16">
        <v>75</v>
      </c>
      <c r="H26" s="16"/>
      <c r="I26" s="16"/>
      <c r="J26" s="16"/>
      <c r="K26" s="16">
        <f t="shared" si="0"/>
        <v>75</v>
      </c>
      <c r="L26" s="16">
        <f t="shared" si="7"/>
        <v>19</v>
      </c>
      <c r="M26" s="15">
        <v>75</v>
      </c>
      <c r="N26" s="16">
        <f t="shared" si="1"/>
        <v>19</v>
      </c>
      <c r="O26" s="16">
        <v>80</v>
      </c>
      <c r="P26" s="16">
        <f t="shared" si="2"/>
        <v>32</v>
      </c>
      <c r="Q26" s="16">
        <f t="shared" si="5"/>
        <v>77</v>
      </c>
      <c r="R26" s="17" t="str">
        <f t="shared" si="6"/>
        <v>A-</v>
      </c>
    </row>
    <row r="27" spans="1:18">
      <c r="A27" s="15">
        <v>12</v>
      </c>
      <c r="B27" s="13">
        <v>1802950016</v>
      </c>
      <c r="C27" s="59" t="s">
        <v>99</v>
      </c>
      <c r="D27" s="42">
        <v>10</v>
      </c>
      <c r="E27" s="15">
        <f t="shared" si="3"/>
        <v>62.5</v>
      </c>
      <c r="F27" s="16">
        <f t="shared" si="4"/>
        <v>6</v>
      </c>
      <c r="G27" s="16">
        <v>75</v>
      </c>
      <c r="H27" s="16"/>
      <c r="I27" s="16"/>
      <c r="J27" s="16"/>
      <c r="K27" s="16">
        <f t="shared" si="0"/>
        <v>75</v>
      </c>
      <c r="L27" s="16">
        <f t="shared" si="7"/>
        <v>19</v>
      </c>
      <c r="M27" s="15">
        <v>75</v>
      </c>
      <c r="N27" s="16">
        <f t="shared" si="1"/>
        <v>19</v>
      </c>
      <c r="O27" s="16">
        <v>85</v>
      </c>
      <c r="P27" s="16">
        <f t="shared" si="2"/>
        <v>34</v>
      </c>
      <c r="Q27" s="16">
        <f t="shared" si="5"/>
        <v>78</v>
      </c>
      <c r="R27" s="17" t="str">
        <f t="shared" si="6"/>
        <v>A-</v>
      </c>
    </row>
    <row r="28" spans="1:18">
      <c r="A28" s="15">
        <v>13</v>
      </c>
      <c r="B28" s="13">
        <v>1802960034</v>
      </c>
      <c r="C28" s="59" t="s">
        <v>39</v>
      </c>
      <c r="D28" s="42">
        <v>10</v>
      </c>
      <c r="E28" s="15">
        <f t="shared" si="3"/>
        <v>62.5</v>
      </c>
      <c r="F28" s="16">
        <f t="shared" si="4"/>
        <v>6</v>
      </c>
      <c r="G28" s="16">
        <v>75</v>
      </c>
      <c r="H28" s="16"/>
      <c r="I28" s="16"/>
      <c r="J28" s="16"/>
      <c r="K28" s="16">
        <f t="shared" si="0"/>
        <v>75</v>
      </c>
      <c r="L28" s="16">
        <f t="shared" si="7"/>
        <v>19</v>
      </c>
      <c r="M28" s="15">
        <v>80</v>
      </c>
      <c r="N28" s="16">
        <f t="shared" si="1"/>
        <v>20</v>
      </c>
      <c r="O28" s="16">
        <v>85</v>
      </c>
      <c r="P28" s="16">
        <f t="shared" si="2"/>
        <v>34</v>
      </c>
      <c r="Q28" s="16">
        <f t="shared" si="5"/>
        <v>79</v>
      </c>
      <c r="R28" s="17" t="str">
        <f t="shared" si="6"/>
        <v>A-</v>
      </c>
    </row>
    <row r="29" spans="1:18">
      <c r="A29" s="15">
        <v>14</v>
      </c>
      <c r="B29" s="13">
        <v>1802970066</v>
      </c>
      <c r="C29" s="59" t="s">
        <v>111</v>
      </c>
      <c r="D29" s="42">
        <v>10</v>
      </c>
      <c r="E29" s="15">
        <f t="shared" ref="E29" si="8">(D29/16)*100</f>
        <v>62.5</v>
      </c>
      <c r="F29" s="16">
        <f t="shared" ref="F29" si="9">ROUND((E29*10%),0)</f>
        <v>6</v>
      </c>
      <c r="G29" s="16">
        <v>75</v>
      </c>
      <c r="H29" s="16"/>
      <c r="I29" s="16"/>
      <c r="J29" s="16"/>
      <c r="K29" s="16">
        <f t="shared" ref="K29" si="10">AVERAGE(G29:J29)</f>
        <v>75</v>
      </c>
      <c r="L29" s="16">
        <f t="shared" ref="L29" si="11">ROUND((K29*25%),0)</f>
        <v>19</v>
      </c>
      <c r="M29" s="15">
        <v>75</v>
      </c>
      <c r="N29" s="16">
        <f t="shared" ref="N29" si="12">ROUND((M29*25%),0)</f>
        <v>19</v>
      </c>
      <c r="O29" s="16">
        <v>85</v>
      </c>
      <c r="P29" s="16">
        <f t="shared" ref="P29" si="13">ROUND((O29*40%),0)</f>
        <v>34</v>
      </c>
      <c r="Q29" s="16">
        <f t="shared" ref="Q29" si="14">ROUND((F29+L29+N29+P29),0)</f>
        <v>78</v>
      </c>
      <c r="R29" s="17" t="str">
        <f t="shared" ref="R29" si="15">IF(Q29&gt;=80,"A",IF(Q29&gt;=76.25,"A-",IF(Q29&gt;=68.75,"B+",IF(Q29&gt;=65,"B",IF(Q29&gt;=62.5,"B-",IF(Q29&gt;=57.5,"C+",IF(Q29&gt;=55,"C",IF(Q29&gt;=51.25,"C-",IF(Q29&gt;=43.75,"D+",IF(Q29&gt;=40,"D","E"))))))))))</f>
        <v>A-</v>
      </c>
    </row>
    <row r="30" spans="1:18">
      <c r="A30" s="15">
        <v>15</v>
      </c>
      <c r="B30" s="13">
        <v>1802980045</v>
      </c>
      <c r="C30" s="59" t="s">
        <v>40</v>
      </c>
      <c r="D30" s="42">
        <v>10</v>
      </c>
      <c r="E30" s="15">
        <f t="shared" si="3"/>
        <v>62.5</v>
      </c>
      <c r="F30" s="16">
        <f t="shared" si="4"/>
        <v>6</v>
      </c>
      <c r="G30" s="16">
        <v>75</v>
      </c>
      <c r="H30" s="16"/>
      <c r="I30" s="16"/>
      <c r="J30" s="16"/>
      <c r="K30" s="16">
        <f t="shared" si="0"/>
        <v>75</v>
      </c>
      <c r="L30" s="16">
        <f t="shared" si="7"/>
        <v>19</v>
      </c>
      <c r="M30" s="15">
        <v>75</v>
      </c>
      <c r="N30" s="16">
        <f t="shared" si="1"/>
        <v>19</v>
      </c>
      <c r="O30" s="16">
        <v>85</v>
      </c>
      <c r="P30" s="16">
        <f t="shared" si="2"/>
        <v>34</v>
      </c>
      <c r="Q30" s="16">
        <f t="shared" si="5"/>
        <v>78</v>
      </c>
      <c r="R30" s="17" t="str">
        <f t="shared" si="6"/>
        <v>A-</v>
      </c>
    </row>
    <row r="31" spans="1:18">
      <c r="A31" s="15">
        <v>16</v>
      </c>
      <c r="B31" s="13" t="s">
        <v>95</v>
      </c>
      <c r="C31" s="59" t="s">
        <v>96</v>
      </c>
      <c r="D31" s="42">
        <v>10</v>
      </c>
      <c r="E31" s="15">
        <f t="shared" si="3"/>
        <v>62.5</v>
      </c>
      <c r="F31" s="16">
        <f t="shared" si="4"/>
        <v>6</v>
      </c>
      <c r="G31" s="16">
        <v>75</v>
      </c>
      <c r="H31" s="16"/>
      <c r="I31" s="16"/>
      <c r="J31" s="16"/>
      <c r="K31" s="16">
        <f t="shared" si="0"/>
        <v>75</v>
      </c>
      <c r="L31" s="16">
        <f t="shared" si="7"/>
        <v>19</v>
      </c>
      <c r="M31" s="15">
        <v>75</v>
      </c>
      <c r="N31" s="16">
        <f t="shared" si="1"/>
        <v>19</v>
      </c>
      <c r="O31" s="16">
        <v>85</v>
      </c>
      <c r="P31" s="16">
        <f t="shared" si="2"/>
        <v>34</v>
      </c>
      <c r="Q31" s="16">
        <f t="shared" si="5"/>
        <v>78</v>
      </c>
      <c r="R31" s="17" t="str">
        <f t="shared" si="6"/>
        <v>A-</v>
      </c>
    </row>
    <row r="32" spans="1:18">
      <c r="A32" s="15">
        <v>17</v>
      </c>
      <c r="B32" s="13">
        <v>1802990055</v>
      </c>
      <c r="C32" s="59" t="s">
        <v>97</v>
      </c>
      <c r="D32" s="42">
        <v>10</v>
      </c>
      <c r="E32" s="15">
        <f t="shared" si="3"/>
        <v>62.5</v>
      </c>
      <c r="F32" s="16">
        <f t="shared" si="4"/>
        <v>6</v>
      </c>
      <c r="G32" s="16">
        <v>75</v>
      </c>
      <c r="H32" s="16"/>
      <c r="I32" s="16"/>
      <c r="J32" s="16"/>
      <c r="K32" s="16">
        <f t="shared" si="0"/>
        <v>75</v>
      </c>
      <c r="L32" s="16">
        <f t="shared" si="7"/>
        <v>19</v>
      </c>
      <c r="M32" s="15">
        <v>80</v>
      </c>
      <c r="N32" s="16">
        <f t="shared" si="1"/>
        <v>20</v>
      </c>
      <c r="O32" s="16">
        <v>85</v>
      </c>
      <c r="P32" s="16">
        <f t="shared" si="2"/>
        <v>34</v>
      </c>
      <c r="Q32" s="16">
        <f t="shared" si="5"/>
        <v>79</v>
      </c>
      <c r="R32" s="17" t="str">
        <f t="shared" si="6"/>
        <v>A-</v>
      </c>
    </row>
    <row r="33" spans="1:18">
      <c r="A33" s="15">
        <v>18</v>
      </c>
      <c r="B33" s="13">
        <v>1802980097</v>
      </c>
      <c r="C33" s="59" t="s">
        <v>112</v>
      </c>
      <c r="D33" s="42">
        <v>10</v>
      </c>
      <c r="E33" s="15">
        <f t="shared" si="3"/>
        <v>62.5</v>
      </c>
      <c r="F33" s="16">
        <f t="shared" si="4"/>
        <v>6</v>
      </c>
      <c r="G33" s="16">
        <v>75</v>
      </c>
      <c r="H33" s="16"/>
      <c r="I33" s="16"/>
      <c r="J33" s="16"/>
      <c r="K33" s="16">
        <f t="shared" si="0"/>
        <v>75</v>
      </c>
      <c r="L33" s="16">
        <f t="shared" si="7"/>
        <v>19</v>
      </c>
      <c r="M33" s="15">
        <v>80</v>
      </c>
      <c r="N33" s="16">
        <f t="shared" si="1"/>
        <v>20</v>
      </c>
      <c r="O33" s="16">
        <v>85</v>
      </c>
      <c r="P33" s="16">
        <f t="shared" si="2"/>
        <v>34</v>
      </c>
      <c r="Q33" s="16">
        <f t="shared" si="5"/>
        <v>79</v>
      </c>
      <c r="R33" s="17" t="str">
        <f t="shared" si="6"/>
        <v>A-</v>
      </c>
    </row>
    <row r="34" spans="1:18">
      <c r="A34" s="15">
        <v>19</v>
      </c>
      <c r="B34" s="13">
        <v>802970096</v>
      </c>
      <c r="C34" s="59" t="s">
        <v>110</v>
      </c>
      <c r="D34" s="42">
        <v>11</v>
      </c>
      <c r="E34" s="15">
        <f t="shared" si="3"/>
        <v>68.75</v>
      </c>
      <c r="F34" s="16">
        <f t="shared" si="4"/>
        <v>7</v>
      </c>
      <c r="G34" s="16">
        <v>75</v>
      </c>
      <c r="H34" s="16"/>
      <c r="I34" s="16"/>
      <c r="J34" s="16"/>
      <c r="K34" s="16">
        <f t="shared" si="0"/>
        <v>75</v>
      </c>
      <c r="L34" s="16">
        <f t="shared" si="7"/>
        <v>19</v>
      </c>
      <c r="M34" s="15">
        <v>75</v>
      </c>
      <c r="N34" s="16">
        <f t="shared" si="1"/>
        <v>19</v>
      </c>
      <c r="O34" s="16">
        <v>85</v>
      </c>
      <c r="P34" s="16">
        <f t="shared" si="2"/>
        <v>34</v>
      </c>
      <c r="Q34" s="16">
        <f t="shared" si="5"/>
        <v>79</v>
      </c>
      <c r="R34" s="17" t="str">
        <f t="shared" si="6"/>
        <v>A-</v>
      </c>
    </row>
    <row r="35" spans="1:18">
      <c r="A35" s="15">
        <v>20</v>
      </c>
      <c r="B35" s="13">
        <v>1802990092</v>
      </c>
      <c r="C35" s="59" t="s">
        <v>98</v>
      </c>
      <c r="D35" s="42">
        <v>11</v>
      </c>
      <c r="E35" s="15">
        <f t="shared" si="3"/>
        <v>68.75</v>
      </c>
      <c r="F35" s="16">
        <f t="shared" si="4"/>
        <v>7</v>
      </c>
      <c r="G35" s="16">
        <v>75</v>
      </c>
      <c r="H35" s="16"/>
      <c r="I35" s="16"/>
      <c r="J35" s="16"/>
      <c r="K35" s="16">
        <f t="shared" si="0"/>
        <v>75</v>
      </c>
      <c r="L35" s="16">
        <f t="shared" si="7"/>
        <v>19</v>
      </c>
      <c r="M35" s="15">
        <v>80</v>
      </c>
      <c r="N35" s="16">
        <f t="shared" si="1"/>
        <v>20</v>
      </c>
      <c r="O35" s="16">
        <v>85</v>
      </c>
      <c r="P35" s="16">
        <f t="shared" si="2"/>
        <v>34</v>
      </c>
      <c r="Q35" s="16">
        <f t="shared" si="5"/>
        <v>80</v>
      </c>
      <c r="R35" s="17" t="str">
        <f t="shared" si="6"/>
        <v>A</v>
      </c>
    </row>
    <row r="36" spans="1:18">
      <c r="A36" s="15">
        <v>21</v>
      </c>
      <c r="B36" s="13">
        <v>1802950071</v>
      </c>
      <c r="C36" s="61" t="s">
        <v>100</v>
      </c>
      <c r="D36" s="42">
        <v>10</v>
      </c>
      <c r="E36" s="15">
        <f t="shared" si="3"/>
        <v>62.5</v>
      </c>
      <c r="F36" s="16">
        <f t="shared" si="4"/>
        <v>6</v>
      </c>
      <c r="G36" s="16">
        <v>75</v>
      </c>
      <c r="H36" s="16"/>
      <c r="I36" s="16"/>
      <c r="J36" s="16"/>
      <c r="K36" s="16">
        <f t="shared" si="0"/>
        <v>75</v>
      </c>
      <c r="L36" s="16">
        <f t="shared" si="7"/>
        <v>19</v>
      </c>
      <c r="M36" s="15">
        <v>75</v>
      </c>
      <c r="N36" s="16">
        <f t="shared" si="1"/>
        <v>19</v>
      </c>
      <c r="O36" s="16">
        <v>85</v>
      </c>
      <c r="P36" s="16">
        <f t="shared" si="2"/>
        <v>34</v>
      </c>
      <c r="Q36" s="16">
        <f t="shared" si="5"/>
        <v>78</v>
      </c>
      <c r="R36" s="17" t="s">
        <v>131</v>
      </c>
    </row>
    <row r="37" spans="1:18">
      <c r="A37" s="15">
        <v>22</v>
      </c>
      <c r="B37" s="13">
        <v>1802990073</v>
      </c>
      <c r="C37" s="59" t="s">
        <v>101</v>
      </c>
      <c r="D37" s="42">
        <v>9</v>
      </c>
      <c r="E37" s="15">
        <f t="shared" si="3"/>
        <v>56.25</v>
      </c>
      <c r="F37" s="16">
        <f t="shared" si="4"/>
        <v>6</v>
      </c>
      <c r="G37" s="16">
        <v>75</v>
      </c>
      <c r="H37" s="16"/>
      <c r="I37" s="16"/>
      <c r="J37" s="16"/>
      <c r="K37" s="16">
        <f t="shared" si="0"/>
        <v>75</v>
      </c>
      <c r="L37" s="16">
        <f t="shared" si="7"/>
        <v>19</v>
      </c>
      <c r="M37" s="15">
        <v>80</v>
      </c>
      <c r="N37" s="16">
        <f t="shared" si="1"/>
        <v>20</v>
      </c>
      <c r="O37" s="16">
        <v>80</v>
      </c>
      <c r="P37" s="16">
        <f t="shared" si="2"/>
        <v>32</v>
      </c>
      <c r="Q37" s="16">
        <f t="shared" si="5"/>
        <v>77</v>
      </c>
      <c r="R37" s="17" t="str">
        <f t="shared" si="6"/>
        <v>A-</v>
      </c>
    </row>
    <row r="38" spans="1:18">
      <c r="A38" s="15">
        <v>23</v>
      </c>
      <c r="B38" s="13">
        <v>1802980072</v>
      </c>
      <c r="C38" s="59" t="s">
        <v>102</v>
      </c>
      <c r="D38" s="42">
        <v>10</v>
      </c>
      <c r="E38" s="15">
        <f t="shared" si="3"/>
        <v>62.5</v>
      </c>
      <c r="F38" s="16">
        <f t="shared" si="4"/>
        <v>6</v>
      </c>
      <c r="G38" s="16">
        <v>75</v>
      </c>
      <c r="H38" s="16"/>
      <c r="I38" s="16"/>
      <c r="J38" s="16"/>
      <c r="K38" s="16">
        <f t="shared" si="0"/>
        <v>75</v>
      </c>
      <c r="L38" s="16">
        <f t="shared" si="7"/>
        <v>19</v>
      </c>
      <c r="M38" s="15">
        <v>80</v>
      </c>
      <c r="N38" s="16">
        <f t="shared" si="1"/>
        <v>20</v>
      </c>
      <c r="O38" s="16">
        <v>80</v>
      </c>
      <c r="P38" s="16">
        <f t="shared" si="2"/>
        <v>32</v>
      </c>
      <c r="Q38" s="16">
        <f t="shared" si="5"/>
        <v>77</v>
      </c>
      <c r="R38" s="17" t="str">
        <f t="shared" si="6"/>
        <v>A-</v>
      </c>
    </row>
    <row r="39" spans="1:18">
      <c r="A39" s="15">
        <v>24</v>
      </c>
      <c r="B39" s="13">
        <v>1802990011</v>
      </c>
      <c r="C39" s="59" t="s">
        <v>103</v>
      </c>
      <c r="D39" s="42">
        <v>10</v>
      </c>
      <c r="E39" s="15">
        <f t="shared" si="3"/>
        <v>62.5</v>
      </c>
      <c r="F39" s="16">
        <f t="shared" si="4"/>
        <v>6</v>
      </c>
      <c r="G39" s="16">
        <v>75</v>
      </c>
      <c r="H39" s="16"/>
      <c r="I39" s="16"/>
      <c r="J39" s="16"/>
      <c r="K39" s="16">
        <f t="shared" si="0"/>
        <v>75</v>
      </c>
      <c r="L39" s="16">
        <f t="shared" si="7"/>
        <v>19</v>
      </c>
      <c r="M39" s="15">
        <v>75</v>
      </c>
      <c r="N39" s="16">
        <f t="shared" si="1"/>
        <v>19</v>
      </c>
      <c r="O39" s="16">
        <v>85</v>
      </c>
      <c r="P39" s="16">
        <f t="shared" si="2"/>
        <v>34</v>
      </c>
      <c r="Q39" s="16">
        <f t="shared" si="5"/>
        <v>78</v>
      </c>
      <c r="R39" s="17" t="str">
        <f t="shared" si="6"/>
        <v>A-</v>
      </c>
    </row>
    <row r="40" spans="1:18">
      <c r="A40" s="15">
        <v>25</v>
      </c>
      <c r="B40" s="13">
        <v>1802000095</v>
      </c>
      <c r="C40" s="59" t="s">
        <v>43</v>
      </c>
      <c r="D40" s="42">
        <v>11</v>
      </c>
      <c r="E40" s="15">
        <f t="shared" si="3"/>
        <v>68.75</v>
      </c>
      <c r="F40" s="16">
        <f t="shared" si="4"/>
        <v>7</v>
      </c>
      <c r="G40" s="16">
        <v>75</v>
      </c>
      <c r="H40" s="16"/>
      <c r="I40" s="16"/>
      <c r="J40" s="16"/>
      <c r="K40" s="16">
        <f t="shared" si="0"/>
        <v>75</v>
      </c>
      <c r="L40" s="16">
        <f t="shared" si="7"/>
        <v>19</v>
      </c>
      <c r="M40" s="15">
        <v>80</v>
      </c>
      <c r="N40" s="16">
        <f t="shared" si="1"/>
        <v>20</v>
      </c>
      <c r="O40" s="16">
        <v>85</v>
      </c>
      <c r="P40" s="16">
        <f t="shared" si="2"/>
        <v>34</v>
      </c>
      <c r="Q40" s="16">
        <f t="shared" si="5"/>
        <v>80</v>
      </c>
      <c r="R40" s="17" t="str">
        <f t="shared" si="6"/>
        <v>A</v>
      </c>
    </row>
    <row r="41" spans="1:18">
      <c r="A41" s="15">
        <v>26</v>
      </c>
      <c r="B41" s="43">
        <v>1802000069</v>
      </c>
      <c r="C41" s="62" t="s">
        <v>104</v>
      </c>
      <c r="D41" s="6">
        <v>11</v>
      </c>
      <c r="E41" s="15">
        <f t="shared" si="3"/>
        <v>68.75</v>
      </c>
      <c r="F41" s="16">
        <f t="shared" si="4"/>
        <v>7</v>
      </c>
      <c r="G41" s="16">
        <v>75</v>
      </c>
      <c r="H41" s="16"/>
      <c r="I41" s="16"/>
      <c r="J41" s="16"/>
      <c r="K41" s="16">
        <f t="shared" si="0"/>
        <v>75</v>
      </c>
      <c r="L41" s="16">
        <f t="shared" si="7"/>
        <v>19</v>
      </c>
      <c r="M41" s="15">
        <v>80</v>
      </c>
      <c r="N41" s="16">
        <f t="shared" si="1"/>
        <v>20</v>
      </c>
      <c r="O41" s="16">
        <v>80</v>
      </c>
      <c r="P41" s="16">
        <f t="shared" si="2"/>
        <v>32</v>
      </c>
      <c r="Q41" s="16">
        <f t="shared" si="5"/>
        <v>78</v>
      </c>
      <c r="R41" s="17" t="str">
        <f t="shared" si="6"/>
        <v>A-</v>
      </c>
    </row>
    <row r="42" spans="1:18">
      <c r="A42" s="15">
        <v>27</v>
      </c>
      <c r="B42" s="44">
        <v>1802990037</v>
      </c>
      <c r="C42" s="63" t="s">
        <v>105</v>
      </c>
      <c r="D42" s="42">
        <v>10</v>
      </c>
      <c r="E42" s="15">
        <f t="shared" si="3"/>
        <v>62.5</v>
      </c>
      <c r="F42" s="16">
        <f t="shared" si="4"/>
        <v>6</v>
      </c>
      <c r="G42" s="16">
        <v>75</v>
      </c>
      <c r="H42" s="16"/>
      <c r="I42" s="16"/>
      <c r="J42" s="16"/>
      <c r="K42" s="16">
        <f t="shared" si="0"/>
        <v>75</v>
      </c>
      <c r="L42" s="16">
        <f t="shared" si="7"/>
        <v>19</v>
      </c>
      <c r="M42" s="15">
        <v>80</v>
      </c>
      <c r="N42" s="16">
        <f t="shared" si="1"/>
        <v>20</v>
      </c>
      <c r="O42" s="16">
        <v>80</v>
      </c>
      <c r="P42" s="16">
        <f t="shared" si="2"/>
        <v>32</v>
      </c>
      <c r="Q42" s="16">
        <f t="shared" si="5"/>
        <v>77</v>
      </c>
      <c r="R42" s="17" t="str">
        <f t="shared" si="6"/>
        <v>A-</v>
      </c>
    </row>
    <row r="43" spans="1:18">
      <c r="A43" s="15">
        <v>28</v>
      </c>
      <c r="B43" s="43">
        <v>1802000029</v>
      </c>
      <c r="C43" s="64" t="s">
        <v>106</v>
      </c>
      <c r="D43" s="42">
        <v>10</v>
      </c>
      <c r="E43" s="15">
        <f t="shared" si="3"/>
        <v>62.5</v>
      </c>
      <c r="F43" s="16">
        <f t="shared" si="4"/>
        <v>6</v>
      </c>
      <c r="G43" s="16">
        <v>75</v>
      </c>
      <c r="H43" s="16"/>
      <c r="I43" s="16"/>
      <c r="J43" s="16"/>
      <c r="K43" s="16">
        <f t="shared" si="0"/>
        <v>75</v>
      </c>
      <c r="L43" s="16">
        <f t="shared" si="7"/>
        <v>19</v>
      </c>
      <c r="M43" s="15">
        <v>80</v>
      </c>
      <c r="N43" s="16">
        <f t="shared" si="1"/>
        <v>20</v>
      </c>
      <c r="O43" s="16">
        <v>80</v>
      </c>
      <c r="P43" s="16">
        <f t="shared" si="2"/>
        <v>32</v>
      </c>
      <c r="Q43" s="16">
        <f t="shared" si="5"/>
        <v>77</v>
      </c>
      <c r="R43" s="17" t="str">
        <f t="shared" si="6"/>
        <v>A-</v>
      </c>
    </row>
    <row r="44" spans="1:18">
      <c r="A44" s="15">
        <v>29</v>
      </c>
      <c r="B44" s="45">
        <v>1802900048</v>
      </c>
      <c r="C44" s="63" t="s">
        <v>107</v>
      </c>
      <c r="D44" s="42">
        <v>10</v>
      </c>
      <c r="E44" s="15">
        <f t="shared" si="3"/>
        <v>62.5</v>
      </c>
      <c r="F44" s="16">
        <f t="shared" si="4"/>
        <v>6</v>
      </c>
      <c r="G44" s="16">
        <v>75</v>
      </c>
      <c r="H44" s="16"/>
      <c r="I44" s="16"/>
      <c r="J44" s="16"/>
      <c r="K44" s="16">
        <f t="shared" si="0"/>
        <v>75</v>
      </c>
      <c r="L44" s="16">
        <f t="shared" si="7"/>
        <v>19</v>
      </c>
      <c r="M44" s="15">
        <v>75</v>
      </c>
      <c r="N44" s="16">
        <f t="shared" si="1"/>
        <v>19</v>
      </c>
      <c r="O44" s="16">
        <v>85</v>
      </c>
      <c r="P44" s="16">
        <f t="shared" si="2"/>
        <v>34</v>
      </c>
      <c r="Q44" s="16">
        <f t="shared" si="5"/>
        <v>78</v>
      </c>
      <c r="R44" s="17" t="str">
        <f t="shared" si="6"/>
        <v>A-</v>
      </c>
    </row>
    <row r="45" spans="1:18">
      <c r="A45" s="15">
        <v>30</v>
      </c>
      <c r="B45" s="43">
        <v>1802850098</v>
      </c>
      <c r="C45" s="65" t="s">
        <v>108</v>
      </c>
      <c r="D45" s="42">
        <v>9</v>
      </c>
      <c r="E45" s="15">
        <f t="shared" si="3"/>
        <v>56.25</v>
      </c>
      <c r="F45" s="16">
        <f t="shared" si="4"/>
        <v>6</v>
      </c>
      <c r="G45" s="16">
        <v>75</v>
      </c>
      <c r="H45" s="16"/>
      <c r="I45" s="16"/>
      <c r="J45" s="16"/>
      <c r="K45" s="16">
        <f t="shared" si="0"/>
        <v>75</v>
      </c>
      <c r="L45" s="16">
        <f t="shared" si="7"/>
        <v>19</v>
      </c>
      <c r="M45" s="15">
        <v>75</v>
      </c>
      <c r="N45" s="16">
        <f t="shared" si="1"/>
        <v>19</v>
      </c>
      <c r="O45" s="16">
        <v>85</v>
      </c>
      <c r="P45" s="16">
        <f t="shared" si="2"/>
        <v>34</v>
      </c>
      <c r="Q45" s="16">
        <f t="shared" si="5"/>
        <v>78</v>
      </c>
      <c r="R45" s="17" t="str">
        <f t="shared" si="6"/>
        <v>A-</v>
      </c>
    </row>
    <row r="46" spans="1:18">
      <c r="A46" s="15">
        <v>31</v>
      </c>
      <c r="B46" s="43">
        <v>1802780051</v>
      </c>
      <c r="C46" s="64" t="s">
        <v>109</v>
      </c>
      <c r="D46" s="42">
        <v>10</v>
      </c>
      <c r="E46" s="15">
        <f t="shared" si="3"/>
        <v>62.5</v>
      </c>
      <c r="F46" s="16">
        <f t="shared" si="4"/>
        <v>6</v>
      </c>
      <c r="G46" s="16">
        <v>75</v>
      </c>
      <c r="H46" s="16"/>
      <c r="I46" s="16"/>
      <c r="J46" s="16"/>
      <c r="K46" s="16">
        <f t="shared" si="0"/>
        <v>75</v>
      </c>
      <c r="L46" s="16">
        <f t="shared" si="7"/>
        <v>19</v>
      </c>
      <c r="M46" s="15">
        <v>75</v>
      </c>
      <c r="N46" s="16">
        <f t="shared" si="1"/>
        <v>19</v>
      </c>
      <c r="O46" s="16">
        <v>85</v>
      </c>
      <c r="P46" s="16">
        <f t="shared" si="2"/>
        <v>34</v>
      </c>
      <c r="Q46" s="16">
        <f t="shared" si="5"/>
        <v>78</v>
      </c>
      <c r="R46" s="17" t="str">
        <f t="shared" si="6"/>
        <v>A-</v>
      </c>
    </row>
    <row r="47" spans="1:18">
      <c r="A47" s="15">
        <v>32</v>
      </c>
      <c r="B47" s="43">
        <v>1802950088</v>
      </c>
      <c r="C47" s="62" t="s">
        <v>119</v>
      </c>
      <c r="D47" s="42">
        <v>9</v>
      </c>
      <c r="E47" s="15">
        <f t="shared" si="3"/>
        <v>56.25</v>
      </c>
      <c r="F47" s="16">
        <f t="shared" si="4"/>
        <v>6</v>
      </c>
      <c r="G47" s="16">
        <v>75</v>
      </c>
      <c r="H47" s="16"/>
      <c r="I47" s="16"/>
      <c r="J47" s="16"/>
      <c r="K47" s="16">
        <f t="shared" si="0"/>
        <v>75</v>
      </c>
      <c r="L47" s="16">
        <f t="shared" si="7"/>
        <v>19</v>
      </c>
      <c r="M47" s="15">
        <v>80</v>
      </c>
      <c r="N47" s="16">
        <f t="shared" si="1"/>
        <v>20</v>
      </c>
      <c r="O47" s="16">
        <v>85</v>
      </c>
      <c r="P47" s="16">
        <f t="shared" si="2"/>
        <v>34</v>
      </c>
      <c r="Q47" s="16">
        <f t="shared" si="5"/>
        <v>79</v>
      </c>
      <c r="R47" s="17" t="str">
        <f t="shared" si="6"/>
        <v>A-</v>
      </c>
    </row>
    <row r="48" spans="1:18">
      <c r="A48" s="15">
        <v>33</v>
      </c>
      <c r="B48" s="43">
        <v>1802000060</v>
      </c>
      <c r="C48" s="64" t="s">
        <v>120</v>
      </c>
      <c r="D48" s="42">
        <v>9</v>
      </c>
      <c r="E48" s="15">
        <f t="shared" si="3"/>
        <v>56.25</v>
      </c>
      <c r="F48" s="16">
        <f t="shared" si="4"/>
        <v>6</v>
      </c>
      <c r="G48" s="16">
        <v>75</v>
      </c>
      <c r="H48" s="16"/>
      <c r="I48" s="16"/>
      <c r="J48" s="16"/>
      <c r="K48" s="16">
        <f t="shared" si="0"/>
        <v>75</v>
      </c>
      <c r="L48" s="16">
        <f t="shared" si="7"/>
        <v>19</v>
      </c>
      <c r="M48" s="15">
        <v>80</v>
      </c>
      <c r="N48" s="16">
        <f t="shared" si="1"/>
        <v>20</v>
      </c>
      <c r="O48" s="16">
        <v>80</v>
      </c>
      <c r="P48" s="16">
        <f t="shared" si="2"/>
        <v>32</v>
      </c>
      <c r="Q48" s="16">
        <f t="shared" si="5"/>
        <v>77</v>
      </c>
      <c r="R48" s="17" t="str">
        <f t="shared" si="6"/>
        <v>A-</v>
      </c>
    </row>
    <row r="49" spans="1:18">
      <c r="A49" s="15">
        <v>34</v>
      </c>
      <c r="B49" s="43">
        <v>1802990059</v>
      </c>
      <c r="C49" s="66" t="s">
        <v>121</v>
      </c>
      <c r="D49" s="42">
        <v>9</v>
      </c>
      <c r="E49" s="15">
        <f t="shared" si="3"/>
        <v>56.25</v>
      </c>
      <c r="F49" s="16">
        <f t="shared" si="4"/>
        <v>6</v>
      </c>
      <c r="G49" s="16">
        <v>75</v>
      </c>
      <c r="H49" s="16"/>
      <c r="I49" s="16"/>
      <c r="J49" s="16"/>
      <c r="K49" s="16">
        <f t="shared" si="0"/>
        <v>75</v>
      </c>
      <c r="L49" s="16">
        <f t="shared" si="7"/>
        <v>19</v>
      </c>
      <c r="M49" s="15">
        <v>80</v>
      </c>
      <c r="N49" s="16">
        <f t="shared" si="1"/>
        <v>20</v>
      </c>
      <c r="O49" s="16">
        <v>80</v>
      </c>
      <c r="P49" s="16">
        <f t="shared" si="2"/>
        <v>32</v>
      </c>
      <c r="Q49" s="16">
        <f t="shared" si="5"/>
        <v>77</v>
      </c>
      <c r="R49" s="17" t="str">
        <f t="shared" si="6"/>
        <v>A-</v>
      </c>
    </row>
    <row r="50" spans="1:18">
      <c r="A50" s="15">
        <v>35</v>
      </c>
      <c r="B50" s="13">
        <v>1802960094</v>
      </c>
      <c r="C50" s="64" t="s">
        <v>126</v>
      </c>
      <c r="D50" s="42">
        <v>9</v>
      </c>
      <c r="E50" s="15">
        <f t="shared" si="3"/>
        <v>56.25</v>
      </c>
      <c r="F50" s="16">
        <f t="shared" si="4"/>
        <v>6</v>
      </c>
      <c r="G50" s="16">
        <v>75</v>
      </c>
      <c r="H50" s="16"/>
      <c r="I50" s="16"/>
      <c r="J50" s="16"/>
      <c r="K50" s="16">
        <f t="shared" si="0"/>
        <v>75</v>
      </c>
      <c r="L50" s="16">
        <f t="shared" si="7"/>
        <v>19</v>
      </c>
      <c r="M50" s="15">
        <v>80</v>
      </c>
      <c r="N50" s="16">
        <f t="shared" si="1"/>
        <v>20</v>
      </c>
      <c r="O50" s="16">
        <v>80</v>
      </c>
      <c r="P50" s="16">
        <f t="shared" si="2"/>
        <v>32</v>
      </c>
      <c r="Q50" s="16">
        <f t="shared" si="5"/>
        <v>77</v>
      </c>
      <c r="R50" s="17" t="str">
        <f t="shared" si="6"/>
        <v>A-</v>
      </c>
    </row>
    <row r="51" spans="1:18">
      <c r="A51" s="15">
        <v>36</v>
      </c>
      <c r="B51" s="43">
        <v>1802000027</v>
      </c>
      <c r="C51" s="55" t="s">
        <v>133</v>
      </c>
      <c r="D51" s="42">
        <v>10</v>
      </c>
      <c r="E51" s="15">
        <f t="shared" si="3"/>
        <v>62.5</v>
      </c>
      <c r="F51" s="16">
        <f t="shared" si="4"/>
        <v>6</v>
      </c>
      <c r="G51" s="16">
        <v>75</v>
      </c>
      <c r="H51" s="16"/>
      <c r="I51" s="16"/>
      <c r="J51" s="16"/>
      <c r="K51" s="16">
        <f t="shared" si="0"/>
        <v>75</v>
      </c>
      <c r="L51" s="16">
        <f t="shared" si="7"/>
        <v>19</v>
      </c>
      <c r="M51" s="15">
        <v>85</v>
      </c>
      <c r="N51" s="16">
        <f t="shared" si="1"/>
        <v>21</v>
      </c>
      <c r="O51" s="16">
        <v>85</v>
      </c>
      <c r="P51" s="16">
        <f t="shared" si="2"/>
        <v>34</v>
      </c>
      <c r="Q51" s="16">
        <f t="shared" si="5"/>
        <v>80</v>
      </c>
      <c r="R51" s="17" t="str">
        <f t="shared" si="6"/>
        <v>A</v>
      </c>
    </row>
    <row r="52" spans="1:18">
      <c r="A52" s="15">
        <v>37</v>
      </c>
      <c r="B52" s="13"/>
      <c r="C52" s="56"/>
      <c r="D52" s="42"/>
      <c r="E52" s="15">
        <f t="shared" si="3"/>
        <v>0</v>
      </c>
      <c r="F52" s="16">
        <f t="shared" si="4"/>
        <v>0</v>
      </c>
      <c r="G52" s="16">
        <v>0</v>
      </c>
      <c r="H52" s="16"/>
      <c r="I52" s="16"/>
      <c r="J52" s="16"/>
      <c r="K52" s="16">
        <f t="shared" si="0"/>
        <v>0</v>
      </c>
      <c r="L52" s="16">
        <f t="shared" si="7"/>
        <v>0</v>
      </c>
      <c r="M52" s="15"/>
      <c r="N52" s="16">
        <f t="shared" si="1"/>
        <v>0</v>
      </c>
      <c r="O52" s="16"/>
      <c r="P52" s="16">
        <f t="shared" si="2"/>
        <v>0</v>
      </c>
      <c r="Q52" s="16">
        <f t="shared" si="5"/>
        <v>0</v>
      </c>
      <c r="R52" s="17" t="str">
        <f t="shared" si="6"/>
        <v>E</v>
      </c>
    </row>
    <row r="53" spans="1:18">
      <c r="A53" s="15">
        <v>38</v>
      </c>
      <c r="B53" s="13"/>
      <c r="C53" s="55"/>
      <c r="D53" s="42"/>
      <c r="E53" s="15">
        <f t="shared" si="3"/>
        <v>0</v>
      </c>
      <c r="F53" s="16">
        <f t="shared" si="4"/>
        <v>0</v>
      </c>
      <c r="G53" s="16">
        <v>0</v>
      </c>
      <c r="H53" s="16"/>
      <c r="I53" s="16"/>
      <c r="J53" s="16"/>
      <c r="K53" s="16">
        <f t="shared" si="0"/>
        <v>0</v>
      </c>
      <c r="L53" s="16">
        <f t="shared" si="7"/>
        <v>0</v>
      </c>
      <c r="M53" s="15"/>
      <c r="N53" s="16">
        <f t="shared" si="1"/>
        <v>0</v>
      </c>
      <c r="O53" s="16"/>
      <c r="P53" s="16">
        <f t="shared" si="2"/>
        <v>0</v>
      </c>
      <c r="Q53" s="16">
        <f t="shared" si="5"/>
        <v>0</v>
      </c>
      <c r="R53" s="17" t="str">
        <f t="shared" si="6"/>
        <v>E</v>
      </c>
    </row>
    <row r="54" spans="1:18">
      <c r="A54" s="15">
        <v>39</v>
      </c>
      <c r="B54" s="43"/>
      <c r="C54" s="55"/>
      <c r="D54" s="42"/>
      <c r="E54" s="15">
        <f t="shared" si="3"/>
        <v>0</v>
      </c>
      <c r="F54" s="16">
        <f t="shared" si="4"/>
        <v>0</v>
      </c>
      <c r="G54" s="16">
        <v>0</v>
      </c>
      <c r="H54" s="16"/>
      <c r="I54" s="16"/>
      <c r="J54" s="16"/>
      <c r="K54" s="16">
        <f t="shared" si="0"/>
        <v>0</v>
      </c>
      <c r="L54" s="16">
        <f t="shared" si="7"/>
        <v>0</v>
      </c>
      <c r="M54" s="15"/>
      <c r="N54" s="16">
        <f t="shared" si="1"/>
        <v>0</v>
      </c>
      <c r="O54" s="16"/>
      <c r="P54" s="16">
        <f t="shared" si="2"/>
        <v>0</v>
      </c>
      <c r="Q54" s="16">
        <f t="shared" si="5"/>
        <v>0</v>
      </c>
      <c r="R54" s="17" t="str">
        <f t="shared" si="6"/>
        <v>E</v>
      </c>
    </row>
    <row r="55" spans="1:18">
      <c r="A55" s="15">
        <v>40</v>
      </c>
      <c r="B55" s="43"/>
      <c r="C55" s="55"/>
      <c r="D55" s="42"/>
      <c r="E55" s="15">
        <f t="shared" si="3"/>
        <v>0</v>
      </c>
      <c r="F55" s="16">
        <f t="shared" si="4"/>
        <v>0</v>
      </c>
      <c r="G55" s="16">
        <v>0</v>
      </c>
      <c r="H55" s="16"/>
      <c r="I55" s="16"/>
      <c r="J55" s="16"/>
      <c r="K55" s="16">
        <f t="shared" si="0"/>
        <v>0</v>
      </c>
      <c r="L55" s="16">
        <f t="shared" si="7"/>
        <v>0</v>
      </c>
      <c r="M55" s="15"/>
      <c r="N55" s="16">
        <f t="shared" si="1"/>
        <v>0</v>
      </c>
      <c r="O55" s="16"/>
      <c r="P55" s="16">
        <f t="shared" si="2"/>
        <v>0</v>
      </c>
      <c r="Q55" s="16">
        <f t="shared" si="5"/>
        <v>0</v>
      </c>
      <c r="R55" s="17" t="str">
        <f t="shared" si="6"/>
        <v>E</v>
      </c>
    </row>
    <row r="56" spans="1:18" ht="13.5" thickBot="1">
      <c r="A56" s="15">
        <v>41</v>
      </c>
      <c r="B56" s="43"/>
      <c r="C56" s="55"/>
      <c r="D56" s="42"/>
      <c r="E56" s="15">
        <f t="shared" si="3"/>
        <v>0</v>
      </c>
      <c r="F56" s="16">
        <f t="shared" si="4"/>
        <v>0</v>
      </c>
      <c r="G56" s="16">
        <v>0</v>
      </c>
      <c r="H56" s="16"/>
      <c r="I56" s="16"/>
      <c r="J56" s="16"/>
      <c r="K56" s="16">
        <f t="shared" si="0"/>
        <v>0</v>
      </c>
      <c r="L56" s="16">
        <f t="shared" si="7"/>
        <v>0</v>
      </c>
      <c r="M56" s="15"/>
      <c r="N56" s="16">
        <f t="shared" si="1"/>
        <v>0</v>
      </c>
      <c r="O56" s="16"/>
      <c r="P56" s="16">
        <f t="shared" si="2"/>
        <v>0</v>
      </c>
      <c r="Q56" s="16">
        <f t="shared" si="5"/>
        <v>0</v>
      </c>
      <c r="R56" s="17" t="str">
        <f t="shared" si="6"/>
        <v>E</v>
      </c>
    </row>
    <row r="57" spans="1:18" ht="13.5" thickTop="1">
      <c r="A57" s="15">
        <v>48</v>
      </c>
      <c r="B57" s="28" t="s">
        <v>22</v>
      </c>
      <c r="C57" s="28"/>
      <c r="D57" s="28"/>
      <c r="E57" s="29">
        <f>AVERAGE(E16:E56)</f>
        <v>54.725609756097562</v>
      </c>
      <c r="F57" s="30">
        <f>AVERAGE(F16:F56)</f>
        <v>5.4146341463414638</v>
      </c>
      <c r="G57" s="31">
        <f>AVERAGE(G16:G56)</f>
        <v>65.853658536585371</v>
      </c>
      <c r="H57" s="31" t="e">
        <f>AVERAGE(H16:H56)</f>
        <v>#DIV/0!</v>
      </c>
      <c r="I57" s="29"/>
      <c r="J57" s="29" t="e">
        <f t="shared" ref="J57:Q57" si="16">AVERAGE(J16:J56)</f>
        <v>#DIV/0!</v>
      </c>
      <c r="K57" s="29">
        <f t="shared" si="16"/>
        <v>65.853658536585371</v>
      </c>
      <c r="L57" s="30">
        <f t="shared" si="16"/>
        <v>16.682926829268293</v>
      </c>
      <c r="M57" s="29">
        <f t="shared" si="16"/>
        <v>78.055555555555557</v>
      </c>
      <c r="N57" s="30">
        <f t="shared" si="16"/>
        <v>17.243902439024389</v>
      </c>
      <c r="O57" s="29">
        <f t="shared" si="16"/>
        <v>83.055555555555557</v>
      </c>
      <c r="P57" s="30">
        <f t="shared" si="16"/>
        <v>29.170731707317074</v>
      </c>
      <c r="Q57" s="30">
        <f t="shared" si="16"/>
        <v>68.512195121951223</v>
      </c>
      <c r="R57" s="32"/>
    </row>
    <row r="58" spans="1:18">
      <c r="A58" s="15">
        <v>49</v>
      </c>
      <c r="B58" s="33" t="s">
        <v>23</v>
      </c>
      <c r="C58" s="33"/>
      <c r="D58" s="33"/>
      <c r="E58" s="34">
        <f t="shared" ref="E58:Q58" si="17">MAX(E16:E56)</f>
        <v>68.75</v>
      </c>
      <c r="F58" s="35">
        <f t="shared" si="17"/>
        <v>7</v>
      </c>
      <c r="G58" s="34">
        <f t="shared" si="17"/>
        <v>75</v>
      </c>
      <c r="H58" s="34">
        <f t="shared" si="17"/>
        <v>0</v>
      </c>
      <c r="I58" s="34">
        <f t="shared" si="17"/>
        <v>0</v>
      </c>
      <c r="J58" s="34">
        <f t="shared" si="17"/>
        <v>0</v>
      </c>
      <c r="K58" s="34">
        <f t="shared" si="17"/>
        <v>75</v>
      </c>
      <c r="L58" s="35">
        <f t="shared" si="17"/>
        <v>19</v>
      </c>
      <c r="M58" s="34">
        <f t="shared" si="17"/>
        <v>85</v>
      </c>
      <c r="N58" s="35">
        <f t="shared" si="17"/>
        <v>21</v>
      </c>
      <c r="O58" s="34">
        <f t="shared" si="17"/>
        <v>85</v>
      </c>
      <c r="P58" s="35">
        <f t="shared" si="17"/>
        <v>34</v>
      </c>
      <c r="Q58" s="35">
        <f t="shared" si="17"/>
        <v>80</v>
      </c>
      <c r="R58" s="36"/>
    </row>
    <row r="59" spans="1:18" ht="13.5" thickBot="1">
      <c r="A59" s="15">
        <v>50</v>
      </c>
      <c r="B59" s="37" t="s">
        <v>24</v>
      </c>
      <c r="C59" s="37"/>
      <c r="D59" s="37"/>
      <c r="E59" s="38">
        <f t="shared" ref="E59:Q59" si="18">MIN(E16:E56)</f>
        <v>0</v>
      </c>
      <c r="F59" s="39">
        <f t="shared" si="18"/>
        <v>0</v>
      </c>
      <c r="G59" s="38">
        <f t="shared" si="18"/>
        <v>0</v>
      </c>
      <c r="H59" s="38">
        <f t="shared" si="18"/>
        <v>0</v>
      </c>
      <c r="I59" s="38">
        <f t="shared" si="18"/>
        <v>0</v>
      </c>
      <c r="J59" s="38">
        <f t="shared" si="18"/>
        <v>0</v>
      </c>
      <c r="K59" s="38">
        <f t="shared" si="18"/>
        <v>0</v>
      </c>
      <c r="L59" s="39">
        <f t="shared" si="18"/>
        <v>0</v>
      </c>
      <c r="M59" s="38">
        <f t="shared" si="18"/>
        <v>75</v>
      </c>
      <c r="N59" s="39">
        <f t="shared" si="18"/>
        <v>0</v>
      </c>
      <c r="O59" s="38">
        <f t="shared" si="18"/>
        <v>80</v>
      </c>
      <c r="P59" s="39">
        <f t="shared" si="18"/>
        <v>0</v>
      </c>
      <c r="Q59" s="39">
        <f t="shared" si="18"/>
        <v>0</v>
      </c>
      <c r="R59" s="36"/>
    </row>
    <row r="60" spans="1:18" ht="13.5" thickTop="1">
      <c r="A60" s="27"/>
      <c r="B60" s="40"/>
    </row>
    <row r="61" spans="1:18">
      <c r="A61" s="27"/>
      <c r="B61" s="40"/>
      <c r="L61" s="40" t="s">
        <v>25</v>
      </c>
    </row>
    <row r="62" spans="1:18">
      <c r="A62" s="27"/>
      <c r="B62" s="40"/>
      <c r="L62" s="40" t="s">
        <v>26</v>
      </c>
    </row>
    <row r="63" spans="1:18">
      <c r="B63" s="40"/>
    </row>
    <row r="64" spans="1:18">
      <c r="B64" s="40"/>
      <c r="L64" s="40" t="s">
        <v>124</v>
      </c>
    </row>
    <row r="65" spans="2:12">
      <c r="B65" s="40"/>
      <c r="L65" s="40" t="s">
        <v>125</v>
      </c>
    </row>
  </sheetData>
  <mergeCells count="14">
    <mergeCell ref="R12:R14"/>
    <mergeCell ref="C12:C14"/>
    <mergeCell ref="B12:B14"/>
    <mergeCell ref="A12:A14"/>
    <mergeCell ref="A1:Q1"/>
    <mergeCell ref="A2:Q2"/>
    <mergeCell ref="A3:Q3"/>
    <mergeCell ref="A5:Q5"/>
    <mergeCell ref="A6:Q6"/>
    <mergeCell ref="D12:F13"/>
    <mergeCell ref="G12:L13"/>
    <mergeCell ref="M12:N13"/>
    <mergeCell ref="O12:P13"/>
    <mergeCell ref="Q12:Q14"/>
  </mergeCells>
  <hyperlinks>
    <hyperlink ref="C36" r:id="rId1" display="http://localhost:8082/pesertadidik/detail/330bacaa-29d8-42d7-b17d-e52ea4fdde2d"/>
    <hyperlink ref="C24" r:id="rId2" display="http://localhost:8082/pesertadidik/detail/48036884-5aee-4747-a1fc-90ea31ccbcb6"/>
  </hyperlinks>
  <pageMargins left="0.39370078740157483" right="0.39370078740157483" top="0.39370078740157483" bottom="0.39370078740157483" header="0.39370078740157483" footer="0.39370078740157483"/>
  <pageSetup paperSize="9" orientation="landscape" horizontalDpi="4294967293" verticalDpi="0" r:id="rId3"/>
  <headerFooter scaleWithDoc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>
      <selection activeCell="T5" sqref="T5"/>
    </sheetView>
  </sheetViews>
  <sheetFormatPr defaultRowHeight="15"/>
  <cols>
    <col min="1" max="1" width="5.28515625" customWidth="1"/>
    <col min="2" max="2" width="13.7109375" bestFit="1" customWidth="1"/>
    <col min="3" max="3" width="24.85546875" customWidth="1"/>
    <col min="4" max="4" width="5" customWidth="1"/>
    <col min="5" max="5" width="5.7109375" customWidth="1"/>
    <col min="6" max="6" width="6.28515625" customWidth="1"/>
    <col min="7" max="7" width="5.7109375" customWidth="1"/>
    <col min="8" max="8" width="5.140625" customWidth="1"/>
    <col min="9" max="10" width="5.28515625" customWidth="1"/>
    <col min="11" max="11" width="6.28515625" customWidth="1"/>
    <col min="12" max="12" width="5.7109375" customWidth="1"/>
    <col min="13" max="13" width="5" customWidth="1"/>
    <col min="14" max="14" width="5.42578125" customWidth="1"/>
    <col min="15" max="15" width="5.28515625" customWidth="1"/>
    <col min="16" max="16" width="4.85546875" customWidth="1"/>
    <col min="17" max="17" width="7" customWidth="1"/>
    <col min="18" max="18" width="6.5703125" customWidth="1"/>
  </cols>
  <sheetData>
    <row r="1" spans="1:18" ht="20.2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.7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6.5" customHeight="1" thickBo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8" ht="15.75" customHeigh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15.75">
      <c r="A6" s="81" t="s">
        <v>27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5.75">
      <c r="A7" s="2" t="s">
        <v>3</v>
      </c>
      <c r="B7" s="2"/>
      <c r="C7" s="2" t="s">
        <v>28</v>
      </c>
      <c r="D7" s="2"/>
      <c r="E7" s="2"/>
      <c r="G7" s="2" t="s">
        <v>4</v>
      </c>
      <c r="H7" s="2"/>
      <c r="I7" s="2"/>
      <c r="J7" s="2"/>
      <c r="K7" s="5" t="s">
        <v>46</v>
      </c>
      <c r="L7" s="2"/>
      <c r="M7" s="2"/>
      <c r="N7" s="2"/>
    </row>
    <row r="8" spans="1:18" ht="15.75">
      <c r="A8" s="2" t="s">
        <v>31</v>
      </c>
      <c r="B8" s="2"/>
      <c r="C8" s="2" t="s">
        <v>132</v>
      </c>
      <c r="D8" s="2"/>
      <c r="E8" s="2"/>
      <c r="F8" s="2"/>
      <c r="G8" s="2" t="s">
        <v>5</v>
      </c>
      <c r="H8" s="2"/>
      <c r="I8" s="2"/>
      <c r="J8" s="2"/>
      <c r="K8" s="2" t="s">
        <v>47</v>
      </c>
      <c r="L8" s="2"/>
      <c r="M8" s="2"/>
      <c r="N8" s="2"/>
    </row>
    <row r="9" spans="1:18" ht="15.75">
      <c r="A9" s="2" t="s">
        <v>6</v>
      </c>
      <c r="B9" s="2"/>
      <c r="C9" s="2" t="s">
        <v>45</v>
      </c>
      <c r="D9" s="2"/>
      <c r="E9" s="2"/>
      <c r="F9" s="2"/>
      <c r="G9" s="2" t="s">
        <v>7</v>
      </c>
      <c r="H9" s="2"/>
      <c r="I9" s="2"/>
      <c r="J9" s="2"/>
      <c r="K9" s="2" t="s">
        <v>44</v>
      </c>
      <c r="L9" s="2"/>
      <c r="M9" s="2"/>
      <c r="N9" s="2"/>
    </row>
    <row r="10" spans="1:1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 s="70" t="s">
        <v>8</v>
      </c>
      <c r="B11" s="70" t="s">
        <v>9</v>
      </c>
      <c r="C11" s="70" t="s">
        <v>10</v>
      </c>
      <c r="D11" s="75" t="s">
        <v>11</v>
      </c>
      <c r="E11" s="76"/>
      <c r="F11" s="77"/>
      <c r="G11" s="75" t="s">
        <v>12</v>
      </c>
      <c r="H11" s="76"/>
      <c r="I11" s="76"/>
      <c r="J11" s="76"/>
      <c r="K11" s="76"/>
      <c r="L11" s="77"/>
      <c r="M11" s="75" t="s">
        <v>13</v>
      </c>
      <c r="N11" s="77"/>
      <c r="O11" s="75" t="s">
        <v>14</v>
      </c>
      <c r="P11" s="77"/>
      <c r="Q11" s="67" t="s">
        <v>15</v>
      </c>
      <c r="R11" s="67" t="s">
        <v>16</v>
      </c>
    </row>
    <row r="12" spans="1:18" ht="15" customHeight="1">
      <c r="A12" s="71"/>
      <c r="B12" s="71"/>
      <c r="C12" s="71"/>
      <c r="D12" s="78"/>
      <c r="E12" s="79"/>
      <c r="F12" s="80"/>
      <c r="G12" s="78"/>
      <c r="H12" s="79"/>
      <c r="I12" s="79"/>
      <c r="J12" s="79"/>
      <c r="K12" s="79"/>
      <c r="L12" s="80"/>
      <c r="M12" s="78"/>
      <c r="N12" s="80"/>
      <c r="O12" s="78"/>
      <c r="P12" s="80"/>
      <c r="Q12" s="68"/>
      <c r="R12" s="68"/>
    </row>
    <row r="13" spans="1:18" ht="15" customHeight="1">
      <c r="A13" s="71"/>
      <c r="B13" s="71"/>
      <c r="C13" s="71"/>
      <c r="D13" s="86" t="s">
        <v>21</v>
      </c>
      <c r="E13" s="84" t="s">
        <v>30</v>
      </c>
      <c r="F13" s="84">
        <v>0.1</v>
      </c>
      <c r="G13" s="86" t="s">
        <v>17</v>
      </c>
      <c r="H13" s="70" t="s">
        <v>18</v>
      </c>
      <c r="I13" s="70" t="s">
        <v>19</v>
      </c>
      <c r="J13" s="70" t="s">
        <v>20</v>
      </c>
      <c r="K13" s="67" t="s">
        <v>122</v>
      </c>
      <c r="L13" s="84">
        <v>0.25</v>
      </c>
      <c r="M13" s="86" t="s">
        <v>21</v>
      </c>
      <c r="N13" s="84">
        <v>0.25</v>
      </c>
      <c r="O13" s="86" t="s">
        <v>21</v>
      </c>
      <c r="P13" s="84">
        <v>0.4</v>
      </c>
      <c r="Q13" s="68"/>
      <c r="R13" s="68"/>
    </row>
    <row r="14" spans="1:18" ht="15" customHeight="1">
      <c r="A14" s="72"/>
      <c r="B14" s="72"/>
      <c r="C14" s="72"/>
      <c r="D14" s="87"/>
      <c r="E14" s="85"/>
      <c r="F14" s="85"/>
      <c r="G14" s="87"/>
      <c r="H14" s="72"/>
      <c r="I14" s="72"/>
      <c r="J14" s="72"/>
      <c r="K14" s="69"/>
      <c r="L14" s="85"/>
      <c r="M14" s="87"/>
      <c r="N14" s="85"/>
      <c r="O14" s="87"/>
      <c r="P14" s="85"/>
      <c r="Q14" s="69"/>
      <c r="R14" s="69"/>
    </row>
    <row r="15" spans="1:18" ht="15" customHeight="1">
      <c r="A15" s="10">
        <v>1</v>
      </c>
      <c r="B15" s="10">
        <v>2</v>
      </c>
      <c r="C15" s="10">
        <v>3</v>
      </c>
      <c r="D15" s="11"/>
      <c r="E15" s="88">
        <v>5</v>
      </c>
      <c r="F15" s="89"/>
      <c r="G15" s="88">
        <v>6</v>
      </c>
      <c r="H15" s="93"/>
      <c r="I15" s="93"/>
      <c r="J15" s="93"/>
      <c r="K15" s="93"/>
      <c r="L15" s="89"/>
      <c r="M15" s="88">
        <v>7</v>
      </c>
      <c r="N15" s="89"/>
      <c r="O15" s="88">
        <v>8</v>
      </c>
      <c r="P15" s="89"/>
      <c r="Q15" s="10">
        <v>9</v>
      </c>
      <c r="R15" s="10">
        <v>10</v>
      </c>
    </row>
    <row r="16" spans="1:18" ht="15.75" customHeight="1">
      <c r="A16" s="12">
        <v>1</v>
      </c>
      <c r="B16" s="13">
        <v>1802990049</v>
      </c>
      <c r="C16" s="14" t="s">
        <v>70</v>
      </c>
      <c r="D16" s="6">
        <v>12</v>
      </c>
      <c r="E16" s="15">
        <f>(D16/16)*100</f>
        <v>75</v>
      </c>
      <c r="F16" s="16">
        <f>ROUND((E16*10%),0)</f>
        <v>8</v>
      </c>
      <c r="G16" s="16">
        <v>75</v>
      </c>
      <c r="H16" s="16"/>
      <c r="I16" s="16"/>
      <c r="J16" s="16"/>
      <c r="K16" s="16">
        <f t="shared" ref="K16:K39" si="0">AVERAGE(G16:J16)</f>
        <v>75</v>
      </c>
      <c r="L16" s="16">
        <f>ROUND((K16*25%),0)</f>
        <v>19</v>
      </c>
      <c r="M16" s="15">
        <v>75</v>
      </c>
      <c r="N16" s="16">
        <f t="shared" ref="N16:N39" si="1">ROUND((M16*25%),0)</f>
        <v>19</v>
      </c>
      <c r="O16" s="16">
        <v>85</v>
      </c>
      <c r="P16" s="16">
        <f t="shared" ref="P16:P39" si="2">ROUND((O16*40%),0)</f>
        <v>34</v>
      </c>
      <c r="Q16" s="16">
        <f>ROUND((F16+L16+N16+P16),0)</f>
        <v>80</v>
      </c>
      <c r="R16" s="17" t="str">
        <f>IF(Q16&gt;=80,"A",IF(Q16&gt;=76.25,"A-",IF(Q16&gt;=68.75,"B+",IF(Q16&gt;=65,"B",IF(Q16&gt;=62.5,"B-",IF(Q16&gt;=57.5,"C+",IF(Q16&gt;=55,"C",IF(Q16&gt;=51.25,"C-",IF(Q16&gt;=43.75,"D+",IF(Q16&gt;=40,"D","E"))))))))))</f>
        <v>A</v>
      </c>
    </row>
    <row r="17" spans="1:18">
      <c r="A17" s="12">
        <v>2</v>
      </c>
      <c r="B17" s="13">
        <v>1802980017</v>
      </c>
      <c r="C17" s="14" t="s">
        <v>71</v>
      </c>
      <c r="D17" s="6">
        <v>12</v>
      </c>
      <c r="E17" s="15">
        <f t="shared" ref="E17:E39" si="3">(D17/16)*100</f>
        <v>75</v>
      </c>
      <c r="F17" s="16">
        <f t="shared" ref="F17:F39" si="4">ROUND((E17*10%),0)</f>
        <v>8</v>
      </c>
      <c r="G17" s="16">
        <v>75</v>
      </c>
      <c r="H17" s="16"/>
      <c r="I17" s="16"/>
      <c r="J17" s="16"/>
      <c r="K17" s="16">
        <f t="shared" si="0"/>
        <v>75</v>
      </c>
      <c r="L17" s="16">
        <f>ROUND((K17*25%),0)</f>
        <v>19</v>
      </c>
      <c r="M17" s="15">
        <v>80</v>
      </c>
      <c r="N17" s="16">
        <f t="shared" si="1"/>
        <v>20</v>
      </c>
      <c r="O17" s="16">
        <v>80</v>
      </c>
      <c r="P17" s="16">
        <f t="shared" si="2"/>
        <v>32</v>
      </c>
      <c r="Q17" s="16">
        <f t="shared" ref="Q17:Q39" si="5">ROUND((F17+L17+N17+P17),0)</f>
        <v>79</v>
      </c>
      <c r="R17" s="17" t="str">
        <f t="shared" ref="R17:R39" si="6">IF(Q17&gt;=80,"A",IF(Q17&gt;=76.25,"A-",IF(Q17&gt;=68.75,"B+",IF(Q17&gt;=65,"B",IF(Q17&gt;=62.5,"B-",IF(Q17&gt;=57.5,"C+",IF(Q17&gt;=55,"C",IF(Q17&gt;=51.25,"C-",IF(Q17&gt;=43.75,"D+",IF(Q17&gt;=40,"D","E"))))))))))</f>
        <v>A-</v>
      </c>
    </row>
    <row r="18" spans="1:18" ht="26.25">
      <c r="A18" s="12">
        <v>3</v>
      </c>
      <c r="B18" s="13">
        <v>1802990008</v>
      </c>
      <c r="C18" s="14" t="s">
        <v>72</v>
      </c>
      <c r="D18" s="6">
        <v>12</v>
      </c>
      <c r="E18" s="15">
        <f t="shared" si="3"/>
        <v>75</v>
      </c>
      <c r="F18" s="16">
        <f>ROUND((E18*10%),0)</f>
        <v>8</v>
      </c>
      <c r="G18" s="16">
        <v>75</v>
      </c>
      <c r="H18" s="16"/>
      <c r="I18" s="16"/>
      <c r="J18" s="16"/>
      <c r="K18" s="16">
        <f t="shared" si="0"/>
        <v>75</v>
      </c>
      <c r="L18" s="16">
        <f t="shared" ref="L18:L39" si="7">ROUND((K18*25%),0)</f>
        <v>19</v>
      </c>
      <c r="M18" s="15">
        <v>75</v>
      </c>
      <c r="N18" s="16">
        <f t="shared" si="1"/>
        <v>19</v>
      </c>
      <c r="O18" s="16">
        <v>80</v>
      </c>
      <c r="P18" s="16">
        <f t="shared" si="2"/>
        <v>32</v>
      </c>
      <c r="Q18" s="16">
        <f t="shared" si="5"/>
        <v>78</v>
      </c>
      <c r="R18" s="17" t="str">
        <f t="shared" si="6"/>
        <v>A-</v>
      </c>
    </row>
    <row r="19" spans="1:18">
      <c r="A19" s="12">
        <v>4</v>
      </c>
      <c r="B19" s="13">
        <v>1802970019</v>
      </c>
      <c r="C19" s="14" t="s">
        <v>73</v>
      </c>
      <c r="D19" s="6">
        <v>11</v>
      </c>
      <c r="E19" s="15">
        <f t="shared" si="3"/>
        <v>68.75</v>
      </c>
      <c r="F19" s="16">
        <f>ROUND((E19*10%),0)</f>
        <v>7</v>
      </c>
      <c r="G19" s="16">
        <v>75</v>
      </c>
      <c r="H19" s="16"/>
      <c r="I19" s="16"/>
      <c r="J19" s="16"/>
      <c r="K19" s="16">
        <f t="shared" si="0"/>
        <v>75</v>
      </c>
      <c r="L19" s="16">
        <f t="shared" si="7"/>
        <v>19</v>
      </c>
      <c r="M19" s="15">
        <v>75</v>
      </c>
      <c r="N19" s="16">
        <f t="shared" si="1"/>
        <v>19</v>
      </c>
      <c r="O19" s="16">
        <v>80</v>
      </c>
      <c r="P19" s="16">
        <f t="shared" si="2"/>
        <v>32</v>
      </c>
      <c r="Q19" s="16">
        <f t="shared" si="5"/>
        <v>77</v>
      </c>
      <c r="R19" s="17" t="str">
        <f t="shared" si="6"/>
        <v>A-</v>
      </c>
    </row>
    <row r="20" spans="1:18">
      <c r="A20" s="12">
        <v>5</v>
      </c>
      <c r="B20" s="13">
        <v>1802010053</v>
      </c>
      <c r="C20" s="14" t="s">
        <v>74</v>
      </c>
      <c r="D20" s="6">
        <v>12</v>
      </c>
      <c r="E20" s="15">
        <f t="shared" si="3"/>
        <v>75</v>
      </c>
      <c r="F20" s="16">
        <f t="shared" si="4"/>
        <v>8</v>
      </c>
      <c r="G20" s="16">
        <v>75</v>
      </c>
      <c r="H20" s="16"/>
      <c r="I20" s="16"/>
      <c r="J20" s="16"/>
      <c r="K20" s="16">
        <f t="shared" si="0"/>
        <v>75</v>
      </c>
      <c r="L20" s="16">
        <f t="shared" si="7"/>
        <v>19</v>
      </c>
      <c r="M20" s="15">
        <v>75</v>
      </c>
      <c r="N20" s="16">
        <f t="shared" si="1"/>
        <v>19</v>
      </c>
      <c r="O20" s="16">
        <v>85</v>
      </c>
      <c r="P20" s="16">
        <f t="shared" si="2"/>
        <v>34</v>
      </c>
      <c r="Q20" s="16">
        <f t="shared" si="5"/>
        <v>80</v>
      </c>
      <c r="R20" s="17" t="str">
        <f t="shared" si="6"/>
        <v>A</v>
      </c>
    </row>
    <row r="21" spans="1:18">
      <c r="A21" s="12">
        <v>6</v>
      </c>
      <c r="B21" s="13">
        <v>1802000042</v>
      </c>
      <c r="C21" s="14" t="s">
        <v>75</v>
      </c>
      <c r="D21" s="6">
        <v>10</v>
      </c>
      <c r="E21" s="15">
        <f t="shared" si="3"/>
        <v>62.5</v>
      </c>
      <c r="F21" s="16">
        <f t="shared" si="4"/>
        <v>6</v>
      </c>
      <c r="G21" s="16">
        <v>75</v>
      </c>
      <c r="H21" s="16"/>
      <c r="I21" s="16"/>
      <c r="J21" s="16"/>
      <c r="K21" s="16">
        <f t="shared" si="0"/>
        <v>75</v>
      </c>
      <c r="L21" s="16">
        <f t="shared" si="7"/>
        <v>19</v>
      </c>
      <c r="M21" s="15">
        <v>80</v>
      </c>
      <c r="N21" s="16">
        <f t="shared" si="1"/>
        <v>20</v>
      </c>
      <c r="O21" s="16">
        <v>80</v>
      </c>
      <c r="P21" s="16">
        <f t="shared" si="2"/>
        <v>32</v>
      </c>
      <c r="Q21" s="16">
        <f t="shared" si="5"/>
        <v>77</v>
      </c>
      <c r="R21" s="17" t="str">
        <f t="shared" si="6"/>
        <v>A-</v>
      </c>
    </row>
    <row r="22" spans="1:18">
      <c r="A22" s="12">
        <v>7</v>
      </c>
      <c r="B22" s="13">
        <v>1802970024</v>
      </c>
      <c r="C22" s="14" t="s">
        <v>127</v>
      </c>
      <c r="D22" s="6">
        <v>12</v>
      </c>
      <c r="E22" s="15">
        <f t="shared" si="3"/>
        <v>75</v>
      </c>
      <c r="F22" s="16">
        <f t="shared" si="4"/>
        <v>8</v>
      </c>
      <c r="G22" s="16">
        <v>75</v>
      </c>
      <c r="H22" s="16"/>
      <c r="I22" s="16"/>
      <c r="J22" s="16"/>
      <c r="K22" s="16">
        <f t="shared" si="0"/>
        <v>75</v>
      </c>
      <c r="L22" s="16">
        <f t="shared" si="7"/>
        <v>19</v>
      </c>
      <c r="M22" s="15">
        <v>80</v>
      </c>
      <c r="N22" s="16">
        <f t="shared" si="1"/>
        <v>20</v>
      </c>
      <c r="O22" s="16">
        <v>80</v>
      </c>
      <c r="P22" s="16">
        <f t="shared" si="2"/>
        <v>32</v>
      </c>
      <c r="Q22" s="16">
        <f t="shared" si="5"/>
        <v>79</v>
      </c>
      <c r="R22" s="17" t="str">
        <f t="shared" si="6"/>
        <v>A-</v>
      </c>
    </row>
    <row r="23" spans="1:18" ht="23.25">
      <c r="A23" s="12">
        <v>8</v>
      </c>
      <c r="B23" s="13">
        <v>1802990056</v>
      </c>
      <c r="C23" s="59" t="s">
        <v>76</v>
      </c>
      <c r="D23" s="6">
        <v>12</v>
      </c>
      <c r="E23" s="15">
        <f t="shared" si="3"/>
        <v>75</v>
      </c>
      <c r="F23" s="16">
        <f t="shared" si="4"/>
        <v>8</v>
      </c>
      <c r="G23" s="16">
        <v>75</v>
      </c>
      <c r="H23" s="16"/>
      <c r="I23" s="16"/>
      <c r="J23" s="16"/>
      <c r="K23" s="16">
        <f t="shared" si="0"/>
        <v>75</v>
      </c>
      <c r="L23" s="16">
        <f t="shared" si="7"/>
        <v>19</v>
      </c>
      <c r="M23" s="15">
        <v>70</v>
      </c>
      <c r="N23" s="16">
        <f t="shared" si="1"/>
        <v>18</v>
      </c>
      <c r="O23" s="16">
        <v>80</v>
      </c>
      <c r="P23" s="16">
        <f t="shared" si="2"/>
        <v>32</v>
      </c>
      <c r="Q23" s="16">
        <f t="shared" si="5"/>
        <v>77</v>
      </c>
      <c r="R23" s="17" t="str">
        <f t="shared" si="6"/>
        <v>A-</v>
      </c>
    </row>
    <row r="24" spans="1:18">
      <c r="A24" s="12">
        <v>9</v>
      </c>
      <c r="B24" s="13">
        <v>1802970099</v>
      </c>
      <c r="C24" s="18" t="s">
        <v>77</v>
      </c>
      <c r="D24" s="6">
        <v>12</v>
      </c>
      <c r="E24" s="15">
        <f t="shared" si="3"/>
        <v>75</v>
      </c>
      <c r="F24" s="16">
        <f t="shared" si="4"/>
        <v>8</v>
      </c>
      <c r="G24" s="16">
        <v>75</v>
      </c>
      <c r="H24" s="16"/>
      <c r="I24" s="16"/>
      <c r="J24" s="16"/>
      <c r="K24" s="16">
        <f t="shared" si="0"/>
        <v>75</v>
      </c>
      <c r="L24" s="16">
        <f t="shared" si="7"/>
        <v>19</v>
      </c>
      <c r="M24" s="15">
        <v>80</v>
      </c>
      <c r="N24" s="16">
        <f t="shared" si="1"/>
        <v>20</v>
      </c>
      <c r="O24" s="16">
        <v>75</v>
      </c>
      <c r="P24" s="16">
        <f t="shared" si="2"/>
        <v>30</v>
      </c>
      <c r="Q24" s="16">
        <f t="shared" si="5"/>
        <v>77</v>
      </c>
      <c r="R24" s="17" t="str">
        <f t="shared" si="6"/>
        <v>A-</v>
      </c>
    </row>
    <row r="25" spans="1:18">
      <c r="A25" s="19">
        <v>10</v>
      </c>
      <c r="B25" s="13">
        <v>1802980023</v>
      </c>
      <c r="C25" s="14" t="s">
        <v>128</v>
      </c>
      <c r="D25" s="7">
        <v>12</v>
      </c>
      <c r="E25" s="20">
        <f t="shared" si="3"/>
        <v>75</v>
      </c>
      <c r="F25" s="21">
        <f t="shared" si="4"/>
        <v>8</v>
      </c>
      <c r="G25" s="21">
        <v>75</v>
      </c>
      <c r="H25" s="21"/>
      <c r="I25" s="21"/>
      <c r="J25" s="21"/>
      <c r="K25" s="21">
        <f t="shared" si="0"/>
        <v>75</v>
      </c>
      <c r="L25" s="21">
        <f t="shared" si="7"/>
        <v>19</v>
      </c>
      <c r="M25" s="20">
        <v>75</v>
      </c>
      <c r="N25" s="21">
        <f t="shared" si="1"/>
        <v>19</v>
      </c>
      <c r="O25" s="21">
        <v>80</v>
      </c>
      <c r="P25" s="21">
        <f t="shared" si="2"/>
        <v>32</v>
      </c>
      <c r="Q25" s="21">
        <f t="shared" si="5"/>
        <v>78</v>
      </c>
      <c r="R25" s="22" t="str">
        <f t="shared" si="6"/>
        <v>A-</v>
      </c>
    </row>
    <row r="26" spans="1:18">
      <c r="A26" s="12">
        <v>11</v>
      </c>
      <c r="B26" s="13">
        <v>1802000052</v>
      </c>
      <c r="C26" s="14" t="s">
        <v>129</v>
      </c>
      <c r="D26" s="6">
        <v>11</v>
      </c>
      <c r="E26" s="15">
        <f t="shared" si="3"/>
        <v>68.75</v>
      </c>
      <c r="F26" s="16">
        <f t="shared" si="4"/>
        <v>7</v>
      </c>
      <c r="G26" s="16">
        <v>75</v>
      </c>
      <c r="H26" s="16"/>
      <c r="I26" s="16"/>
      <c r="J26" s="16"/>
      <c r="K26" s="16">
        <f t="shared" si="0"/>
        <v>75</v>
      </c>
      <c r="L26" s="16">
        <f t="shared" si="7"/>
        <v>19</v>
      </c>
      <c r="M26" s="15">
        <v>80</v>
      </c>
      <c r="N26" s="16">
        <f t="shared" si="1"/>
        <v>20</v>
      </c>
      <c r="O26" s="16">
        <v>80</v>
      </c>
      <c r="P26" s="16">
        <f t="shared" si="2"/>
        <v>32</v>
      </c>
      <c r="Q26" s="16">
        <f t="shared" si="5"/>
        <v>78</v>
      </c>
      <c r="R26" s="17" t="str">
        <f t="shared" si="6"/>
        <v>A-</v>
      </c>
    </row>
    <row r="27" spans="1:18">
      <c r="A27" s="12">
        <v>12</v>
      </c>
      <c r="B27" s="13">
        <v>1802000015</v>
      </c>
      <c r="C27" s="14" t="s">
        <v>78</v>
      </c>
      <c r="D27" s="6">
        <v>12</v>
      </c>
      <c r="E27" s="15">
        <f t="shared" si="3"/>
        <v>75</v>
      </c>
      <c r="F27" s="16">
        <f t="shared" si="4"/>
        <v>8</v>
      </c>
      <c r="G27" s="16">
        <v>75</v>
      </c>
      <c r="H27" s="16"/>
      <c r="I27" s="16"/>
      <c r="J27" s="16"/>
      <c r="K27" s="16">
        <f t="shared" si="0"/>
        <v>75</v>
      </c>
      <c r="L27" s="16">
        <f t="shared" si="7"/>
        <v>19</v>
      </c>
      <c r="M27" s="15">
        <v>80</v>
      </c>
      <c r="N27" s="16">
        <f t="shared" si="1"/>
        <v>20</v>
      </c>
      <c r="O27" s="16">
        <v>75</v>
      </c>
      <c r="P27" s="16">
        <f t="shared" si="2"/>
        <v>30</v>
      </c>
      <c r="Q27" s="16">
        <f t="shared" si="5"/>
        <v>77</v>
      </c>
      <c r="R27" s="17" t="str">
        <f t="shared" si="6"/>
        <v>A-</v>
      </c>
    </row>
    <row r="28" spans="1:18">
      <c r="A28" s="12">
        <v>13</v>
      </c>
      <c r="B28" s="13">
        <v>1802970086</v>
      </c>
      <c r="C28" s="14" t="s">
        <v>41</v>
      </c>
      <c r="D28" s="6">
        <v>10</v>
      </c>
      <c r="E28" s="15">
        <f t="shared" si="3"/>
        <v>62.5</v>
      </c>
      <c r="F28" s="16">
        <f t="shared" si="4"/>
        <v>6</v>
      </c>
      <c r="G28" s="16">
        <v>75</v>
      </c>
      <c r="H28" s="16"/>
      <c r="I28" s="16"/>
      <c r="J28" s="16"/>
      <c r="K28" s="16">
        <f t="shared" si="0"/>
        <v>75</v>
      </c>
      <c r="L28" s="16">
        <f t="shared" si="7"/>
        <v>19</v>
      </c>
      <c r="M28" s="15">
        <v>70</v>
      </c>
      <c r="N28" s="16">
        <f t="shared" si="1"/>
        <v>18</v>
      </c>
      <c r="O28" s="16">
        <v>85</v>
      </c>
      <c r="P28" s="16">
        <f t="shared" si="2"/>
        <v>34</v>
      </c>
      <c r="Q28" s="16">
        <f t="shared" si="5"/>
        <v>77</v>
      </c>
      <c r="R28" s="17" t="str">
        <f t="shared" si="6"/>
        <v>A-</v>
      </c>
    </row>
    <row r="29" spans="1:18">
      <c r="A29" s="12">
        <v>14</v>
      </c>
      <c r="B29" s="13">
        <v>1802990046</v>
      </c>
      <c r="C29" s="14" t="s">
        <v>79</v>
      </c>
      <c r="D29" s="6">
        <v>13</v>
      </c>
      <c r="E29" s="15">
        <f t="shared" si="3"/>
        <v>81.25</v>
      </c>
      <c r="F29" s="16">
        <f t="shared" si="4"/>
        <v>8</v>
      </c>
      <c r="G29" s="16">
        <v>75</v>
      </c>
      <c r="H29" s="16"/>
      <c r="I29" s="16"/>
      <c r="J29" s="16"/>
      <c r="K29" s="16">
        <f t="shared" si="0"/>
        <v>75</v>
      </c>
      <c r="L29" s="16">
        <f t="shared" si="7"/>
        <v>19</v>
      </c>
      <c r="M29" s="15">
        <v>80</v>
      </c>
      <c r="N29" s="16">
        <f t="shared" si="1"/>
        <v>20</v>
      </c>
      <c r="O29" s="16">
        <v>85</v>
      </c>
      <c r="P29" s="16">
        <v>34</v>
      </c>
      <c r="Q29" s="16">
        <f t="shared" si="5"/>
        <v>81</v>
      </c>
      <c r="R29" s="17" t="str">
        <f t="shared" si="6"/>
        <v>A</v>
      </c>
    </row>
    <row r="30" spans="1:18">
      <c r="A30" s="12">
        <v>15</v>
      </c>
      <c r="B30" s="13">
        <v>1802970082</v>
      </c>
      <c r="C30" s="14" t="s">
        <v>80</v>
      </c>
      <c r="D30" s="6">
        <v>12</v>
      </c>
      <c r="E30" s="15">
        <f t="shared" si="3"/>
        <v>75</v>
      </c>
      <c r="F30" s="16">
        <f t="shared" si="4"/>
        <v>8</v>
      </c>
      <c r="G30" s="16">
        <v>75</v>
      </c>
      <c r="H30" s="16"/>
      <c r="I30" s="16"/>
      <c r="J30" s="16"/>
      <c r="K30" s="16">
        <f t="shared" si="0"/>
        <v>75</v>
      </c>
      <c r="L30" s="16">
        <f t="shared" si="7"/>
        <v>19</v>
      </c>
      <c r="M30" s="15">
        <v>75</v>
      </c>
      <c r="N30" s="16">
        <f t="shared" si="1"/>
        <v>19</v>
      </c>
      <c r="O30" s="16">
        <v>80</v>
      </c>
      <c r="P30" s="16">
        <f t="shared" si="2"/>
        <v>32</v>
      </c>
      <c r="Q30" s="16">
        <f t="shared" si="5"/>
        <v>78</v>
      </c>
      <c r="R30" s="17" t="str">
        <f t="shared" si="6"/>
        <v>A-</v>
      </c>
    </row>
    <row r="31" spans="1:18">
      <c r="A31" s="12">
        <v>16</v>
      </c>
      <c r="B31" s="13">
        <v>1802000003</v>
      </c>
      <c r="C31" s="14" t="s">
        <v>81</v>
      </c>
      <c r="D31" s="6">
        <v>12</v>
      </c>
      <c r="E31" s="15">
        <f t="shared" si="3"/>
        <v>75</v>
      </c>
      <c r="F31" s="16">
        <f t="shared" si="4"/>
        <v>8</v>
      </c>
      <c r="G31" s="16">
        <v>75</v>
      </c>
      <c r="H31" s="16"/>
      <c r="I31" s="16"/>
      <c r="J31" s="16"/>
      <c r="K31" s="16">
        <f t="shared" si="0"/>
        <v>75</v>
      </c>
      <c r="L31" s="16">
        <f t="shared" si="7"/>
        <v>19</v>
      </c>
      <c r="M31" s="15">
        <v>75</v>
      </c>
      <c r="N31" s="16">
        <f t="shared" si="1"/>
        <v>19</v>
      </c>
      <c r="O31" s="16">
        <v>80</v>
      </c>
      <c r="P31" s="16">
        <f t="shared" si="2"/>
        <v>32</v>
      </c>
      <c r="Q31" s="16">
        <f t="shared" si="5"/>
        <v>78</v>
      </c>
      <c r="R31" s="17" t="str">
        <f t="shared" si="6"/>
        <v>A-</v>
      </c>
    </row>
    <row r="32" spans="1:18">
      <c r="A32" s="12">
        <v>17</v>
      </c>
      <c r="B32" s="13">
        <v>1802980074</v>
      </c>
      <c r="C32" s="14" t="s">
        <v>82</v>
      </c>
      <c r="D32" s="6">
        <v>12</v>
      </c>
      <c r="E32" s="15">
        <f t="shared" si="3"/>
        <v>75</v>
      </c>
      <c r="F32" s="16">
        <f t="shared" si="4"/>
        <v>8</v>
      </c>
      <c r="G32" s="16">
        <v>75</v>
      </c>
      <c r="H32" s="16"/>
      <c r="I32" s="16"/>
      <c r="J32" s="16"/>
      <c r="K32" s="16">
        <f t="shared" si="0"/>
        <v>75</v>
      </c>
      <c r="L32" s="16">
        <f t="shared" si="7"/>
        <v>19</v>
      </c>
      <c r="M32" s="15">
        <v>80</v>
      </c>
      <c r="N32" s="16">
        <f t="shared" si="1"/>
        <v>20</v>
      </c>
      <c r="O32" s="16">
        <v>85</v>
      </c>
      <c r="P32" s="16">
        <f t="shared" si="2"/>
        <v>34</v>
      </c>
      <c r="Q32" s="16">
        <f t="shared" si="5"/>
        <v>81</v>
      </c>
      <c r="R32" s="17" t="str">
        <f t="shared" si="6"/>
        <v>A</v>
      </c>
    </row>
    <row r="33" spans="1:18">
      <c r="A33" s="12">
        <v>18</v>
      </c>
      <c r="B33" s="13">
        <v>180200075</v>
      </c>
      <c r="C33" s="14" t="s">
        <v>113</v>
      </c>
      <c r="D33" s="6">
        <v>11</v>
      </c>
      <c r="E33" s="15">
        <f t="shared" si="3"/>
        <v>68.75</v>
      </c>
      <c r="F33" s="16">
        <f t="shared" si="4"/>
        <v>7</v>
      </c>
      <c r="G33" s="16">
        <v>75</v>
      </c>
      <c r="H33" s="16"/>
      <c r="I33" s="16"/>
      <c r="J33" s="16"/>
      <c r="K33" s="16">
        <f t="shared" si="0"/>
        <v>75</v>
      </c>
      <c r="L33" s="16">
        <f t="shared" si="7"/>
        <v>19</v>
      </c>
      <c r="M33" s="15">
        <v>75</v>
      </c>
      <c r="N33" s="16">
        <f t="shared" si="1"/>
        <v>19</v>
      </c>
      <c r="O33" s="16">
        <v>85</v>
      </c>
      <c r="P33" s="16">
        <f t="shared" si="2"/>
        <v>34</v>
      </c>
      <c r="Q33" s="16">
        <f t="shared" si="5"/>
        <v>79</v>
      </c>
      <c r="R33" s="17" t="str">
        <f t="shared" si="6"/>
        <v>A-</v>
      </c>
    </row>
    <row r="34" spans="1:18">
      <c r="A34" s="12">
        <v>19</v>
      </c>
      <c r="B34" s="13">
        <v>1802000080</v>
      </c>
      <c r="C34" s="14" t="s">
        <v>83</v>
      </c>
      <c r="D34" s="6">
        <v>12</v>
      </c>
      <c r="E34" s="15">
        <f t="shared" si="3"/>
        <v>75</v>
      </c>
      <c r="F34" s="16">
        <f t="shared" si="4"/>
        <v>8</v>
      </c>
      <c r="G34" s="16">
        <v>75</v>
      </c>
      <c r="H34" s="16"/>
      <c r="I34" s="16"/>
      <c r="J34" s="16"/>
      <c r="K34" s="16">
        <f t="shared" si="0"/>
        <v>75</v>
      </c>
      <c r="L34" s="16">
        <f t="shared" si="7"/>
        <v>19</v>
      </c>
      <c r="M34" s="15">
        <v>75</v>
      </c>
      <c r="N34" s="16">
        <f t="shared" si="1"/>
        <v>19</v>
      </c>
      <c r="O34" s="16">
        <v>85</v>
      </c>
      <c r="P34" s="16">
        <f t="shared" si="2"/>
        <v>34</v>
      </c>
      <c r="Q34" s="16">
        <f t="shared" si="5"/>
        <v>80</v>
      </c>
      <c r="R34" s="17" t="str">
        <f t="shared" si="6"/>
        <v>A</v>
      </c>
    </row>
    <row r="35" spans="1:18">
      <c r="A35" s="12">
        <v>20</v>
      </c>
      <c r="B35" s="13">
        <v>1802990012</v>
      </c>
      <c r="C35" s="14" t="s">
        <v>84</v>
      </c>
      <c r="D35" s="6">
        <v>12</v>
      </c>
      <c r="E35" s="15">
        <f t="shared" si="3"/>
        <v>75</v>
      </c>
      <c r="F35" s="16">
        <f t="shared" si="4"/>
        <v>8</v>
      </c>
      <c r="G35" s="16">
        <v>75</v>
      </c>
      <c r="H35" s="16"/>
      <c r="I35" s="16"/>
      <c r="J35" s="16"/>
      <c r="K35" s="16">
        <f t="shared" si="0"/>
        <v>75</v>
      </c>
      <c r="L35" s="16">
        <f t="shared" si="7"/>
        <v>19</v>
      </c>
      <c r="M35" s="15">
        <v>80</v>
      </c>
      <c r="N35" s="16">
        <f t="shared" si="1"/>
        <v>20</v>
      </c>
      <c r="O35" s="16">
        <v>85</v>
      </c>
      <c r="P35" s="16">
        <f t="shared" si="2"/>
        <v>34</v>
      </c>
      <c r="Q35" s="16">
        <f t="shared" si="5"/>
        <v>81</v>
      </c>
      <c r="R35" s="17" t="str">
        <f t="shared" si="6"/>
        <v>A</v>
      </c>
    </row>
    <row r="36" spans="1:18">
      <c r="A36" s="12">
        <v>21</v>
      </c>
      <c r="B36" s="13">
        <v>1802000046</v>
      </c>
      <c r="C36" s="18" t="s">
        <v>85</v>
      </c>
      <c r="D36" s="6">
        <v>10</v>
      </c>
      <c r="E36" s="15">
        <f t="shared" si="3"/>
        <v>62.5</v>
      </c>
      <c r="F36" s="16">
        <f t="shared" si="4"/>
        <v>6</v>
      </c>
      <c r="G36" s="16">
        <v>75</v>
      </c>
      <c r="H36" s="16"/>
      <c r="I36" s="16"/>
      <c r="J36" s="16"/>
      <c r="K36" s="16">
        <f t="shared" si="0"/>
        <v>75</v>
      </c>
      <c r="L36" s="16">
        <f t="shared" si="7"/>
        <v>19</v>
      </c>
      <c r="M36" s="15">
        <v>80</v>
      </c>
      <c r="N36" s="16">
        <f t="shared" si="1"/>
        <v>20</v>
      </c>
      <c r="O36" s="16">
        <v>85</v>
      </c>
      <c r="P36" s="16">
        <f t="shared" si="2"/>
        <v>34</v>
      </c>
      <c r="Q36" s="16">
        <f t="shared" si="5"/>
        <v>79</v>
      </c>
      <c r="R36" s="17" t="str">
        <f t="shared" si="6"/>
        <v>A-</v>
      </c>
    </row>
    <row r="37" spans="1:18">
      <c r="A37" s="12">
        <v>22</v>
      </c>
      <c r="B37" s="13">
        <v>1802980039</v>
      </c>
      <c r="C37" s="14" t="s">
        <v>86</v>
      </c>
      <c r="D37" s="6">
        <v>12</v>
      </c>
      <c r="E37" s="15">
        <f t="shared" si="3"/>
        <v>75</v>
      </c>
      <c r="F37" s="16">
        <f t="shared" si="4"/>
        <v>8</v>
      </c>
      <c r="G37" s="16">
        <v>75</v>
      </c>
      <c r="H37" s="16"/>
      <c r="I37" s="16"/>
      <c r="J37" s="16"/>
      <c r="K37" s="16">
        <f t="shared" si="0"/>
        <v>75</v>
      </c>
      <c r="L37" s="16">
        <f t="shared" si="7"/>
        <v>19</v>
      </c>
      <c r="M37" s="15">
        <v>75</v>
      </c>
      <c r="N37" s="16">
        <f t="shared" si="1"/>
        <v>19</v>
      </c>
      <c r="O37" s="16">
        <v>80</v>
      </c>
      <c r="P37" s="16">
        <f t="shared" si="2"/>
        <v>32</v>
      </c>
      <c r="Q37" s="16">
        <f t="shared" si="5"/>
        <v>78</v>
      </c>
      <c r="R37" s="17" t="str">
        <f t="shared" si="6"/>
        <v>A-</v>
      </c>
    </row>
    <row r="38" spans="1:18">
      <c r="A38" s="12">
        <v>23</v>
      </c>
      <c r="B38" s="13" t="s">
        <v>87</v>
      </c>
      <c r="C38" s="14" t="s">
        <v>88</v>
      </c>
      <c r="D38" s="6">
        <v>10</v>
      </c>
      <c r="E38" s="15">
        <f t="shared" si="3"/>
        <v>62.5</v>
      </c>
      <c r="F38" s="16">
        <f t="shared" si="4"/>
        <v>6</v>
      </c>
      <c r="G38" s="16">
        <v>75</v>
      </c>
      <c r="H38" s="16"/>
      <c r="I38" s="16"/>
      <c r="J38" s="16"/>
      <c r="K38" s="16">
        <f t="shared" si="0"/>
        <v>75</v>
      </c>
      <c r="L38" s="16">
        <f t="shared" si="7"/>
        <v>19</v>
      </c>
      <c r="M38" s="15">
        <v>80</v>
      </c>
      <c r="N38" s="16">
        <f t="shared" si="1"/>
        <v>20</v>
      </c>
      <c r="O38" s="16">
        <v>80</v>
      </c>
      <c r="P38" s="16">
        <f t="shared" si="2"/>
        <v>32</v>
      </c>
      <c r="Q38" s="16">
        <f t="shared" si="5"/>
        <v>77</v>
      </c>
      <c r="R38" s="17" t="str">
        <f t="shared" si="6"/>
        <v>A-</v>
      </c>
    </row>
    <row r="39" spans="1:18">
      <c r="A39" s="12">
        <v>24</v>
      </c>
      <c r="B39" s="13">
        <v>1802980018</v>
      </c>
      <c r="C39" s="14" t="s">
        <v>32</v>
      </c>
      <c r="D39" s="6">
        <v>12</v>
      </c>
      <c r="E39" s="15">
        <f t="shared" si="3"/>
        <v>75</v>
      </c>
      <c r="F39" s="16">
        <f t="shared" si="4"/>
        <v>8</v>
      </c>
      <c r="G39" s="16">
        <v>75</v>
      </c>
      <c r="H39" s="16"/>
      <c r="I39" s="16"/>
      <c r="J39" s="16"/>
      <c r="K39" s="16">
        <f t="shared" si="0"/>
        <v>75</v>
      </c>
      <c r="L39" s="16">
        <f t="shared" si="7"/>
        <v>19</v>
      </c>
      <c r="M39" s="15">
        <v>75</v>
      </c>
      <c r="N39" s="16">
        <f t="shared" si="1"/>
        <v>19</v>
      </c>
      <c r="O39" s="16">
        <v>85</v>
      </c>
      <c r="P39" s="16">
        <f t="shared" si="2"/>
        <v>34</v>
      </c>
      <c r="Q39" s="16">
        <f t="shared" si="5"/>
        <v>80</v>
      </c>
      <c r="R39" s="17" t="str">
        <f t="shared" si="6"/>
        <v>A</v>
      </c>
    </row>
    <row r="40" spans="1:18">
      <c r="A40" s="12">
        <v>25</v>
      </c>
      <c r="B40" s="23">
        <v>1802990040</v>
      </c>
      <c r="C40" s="24" t="s">
        <v>52</v>
      </c>
      <c r="D40" s="6">
        <v>12</v>
      </c>
      <c r="E40" s="15">
        <f t="shared" ref="E40:E63" si="8">(D40/16)*100</f>
        <v>75</v>
      </c>
      <c r="F40" s="16">
        <f t="shared" ref="F40:F63" si="9">ROUND((E40*10%),0)</f>
        <v>8</v>
      </c>
      <c r="G40" s="16">
        <v>75</v>
      </c>
      <c r="H40" s="16"/>
      <c r="I40" s="16"/>
      <c r="J40" s="16"/>
      <c r="K40" s="16">
        <f t="shared" ref="K40:K63" si="10">AVERAGE(G40:J40)</f>
        <v>75</v>
      </c>
      <c r="L40" s="16">
        <f t="shared" ref="L40:L63" si="11">ROUND((K40*25%),0)</f>
        <v>19</v>
      </c>
      <c r="M40" s="15">
        <v>75</v>
      </c>
      <c r="N40" s="16">
        <f t="shared" ref="N40:N63" si="12">ROUND((M40*25%),0)</f>
        <v>19</v>
      </c>
      <c r="O40" s="16">
        <v>80</v>
      </c>
      <c r="P40" s="16">
        <f t="shared" ref="P40:P63" si="13">ROUND((O40*40%),0)</f>
        <v>32</v>
      </c>
      <c r="Q40" s="16">
        <f t="shared" ref="Q40:Q62" si="14">ROUND((F40+L40+N40+P40),0)</f>
        <v>78</v>
      </c>
      <c r="R40" s="17" t="str">
        <f t="shared" ref="R40:R62" si="15">IF(Q40&gt;=80,"A",IF(Q40&gt;=76.25,"A-",IF(Q40&gt;=68.75,"B+",IF(Q40&gt;=65,"B",IF(Q40&gt;=62.5,"B-",IF(Q40&gt;=57.5,"C+",IF(Q40&gt;=55,"C",IF(Q40&gt;=51.25,"C-",IF(Q40&gt;=43.75,"D+",IF(Q40&gt;=40,"D","E"))))))))))</f>
        <v>A-</v>
      </c>
    </row>
    <row r="41" spans="1:18">
      <c r="A41" s="12">
        <v>26</v>
      </c>
      <c r="B41" s="23">
        <v>1802990043</v>
      </c>
      <c r="C41" s="24" t="s">
        <v>53</v>
      </c>
      <c r="D41" s="6">
        <v>10</v>
      </c>
      <c r="E41" s="15">
        <f t="shared" si="8"/>
        <v>62.5</v>
      </c>
      <c r="F41" s="16">
        <f t="shared" si="9"/>
        <v>6</v>
      </c>
      <c r="G41" s="16">
        <v>75</v>
      </c>
      <c r="H41" s="16"/>
      <c r="I41" s="16"/>
      <c r="J41" s="16"/>
      <c r="K41" s="16">
        <f t="shared" si="10"/>
        <v>75</v>
      </c>
      <c r="L41" s="16">
        <f t="shared" si="11"/>
        <v>19</v>
      </c>
      <c r="M41" s="15">
        <v>75</v>
      </c>
      <c r="N41" s="16">
        <f t="shared" si="12"/>
        <v>19</v>
      </c>
      <c r="O41" s="16">
        <v>85</v>
      </c>
      <c r="P41" s="16">
        <f t="shared" si="13"/>
        <v>34</v>
      </c>
      <c r="Q41" s="16">
        <f t="shared" si="14"/>
        <v>78</v>
      </c>
      <c r="R41" s="17" t="s">
        <v>131</v>
      </c>
    </row>
    <row r="42" spans="1:18">
      <c r="A42" s="12">
        <v>27</v>
      </c>
      <c r="B42" s="23">
        <v>1802990020</v>
      </c>
      <c r="C42" s="24" t="s">
        <v>54</v>
      </c>
      <c r="D42" s="6">
        <v>12</v>
      </c>
      <c r="E42" s="15">
        <f t="shared" si="8"/>
        <v>75</v>
      </c>
      <c r="F42" s="16">
        <f t="shared" si="9"/>
        <v>8</v>
      </c>
      <c r="G42" s="16">
        <v>75</v>
      </c>
      <c r="H42" s="16"/>
      <c r="I42" s="16"/>
      <c r="J42" s="16"/>
      <c r="K42" s="16">
        <f t="shared" si="10"/>
        <v>75</v>
      </c>
      <c r="L42" s="16">
        <f t="shared" si="11"/>
        <v>19</v>
      </c>
      <c r="M42" s="15">
        <v>75</v>
      </c>
      <c r="N42" s="16">
        <f t="shared" si="12"/>
        <v>19</v>
      </c>
      <c r="O42" s="16">
        <v>85</v>
      </c>
      <c r="P42" s="16">
        <f t="shared" si="13"/>
        <v>34</v>
      </c>
      <c r="Q42" s="16">
        <f t="shared" si="14"/>
        <v>80</v>
      </c>
      <c r="R42" s="17" t="str">
        <f t="shared" si="15"/>
        <v>A</v>
      </c>
    </row>
    <row r="43" spans="1:18">
      <c r="A43" s="12">
        <v>28</v>
      </c>
      <c r="B43" s="23">
        <v>1802940070</v>
      </c>
      <c r="C43" s="24" t="s">
        <v>55</v>
      </c>
      <c r="D43" s="6">
        <v>10</v>
      </c>
      <c r="E43" s="15">
        <f t="shared" si="8"/>
        <v>62.5</v>
      </c>
      <c r="F43" s="16">
        <f t="shared" si="9"/>
        <v>6</v>
      </c>
      <c r="G43" s="16">
        <v>75</v>
      </c>
      <c r="H43" s="16"/>
      <c r="I43" s="16"/>
      <c r="J43" s="16"/>
      <c r="K43" s="16">
        <v>75</v>
      </c>
      <c r="L43" s="16">
        <f t="shared" si="11"/>
        <v>19</v>
      </c>
      <c r="M43" s="15">
        <v>80</v>
      </c>
      <c r="N43" s="16">
        <f t="shared" si="12"/>
        <v>20</v>
      </c>
      <c r="O43" s="16">
        <v>85</v>
      </c>
      <c r="P43" s="16">
        <f t="shared" si="13"/>
        <v>34</v>
      </c>
      <c r="Q43" s="16">
        <f t="shared" si="14"/>
        <v>79</v>
      </c>
      <c r="R43" s="17" t="str">
        <f t="shared" si="15"/>
        <v>A-</v>
      </c>
    </row>
    <row r="44" spans="1:18" ht="26.25">
      <c r="A44" s="12">
        <v>29</v>
      </c>
      <c r="B44" s="23">
        <v>1802060053</v>
      </c>
      <c r="C44" s="24" t="s">
        <v>56</v>
      </c>
      <c r="D44" s="6">
        <v>9</v>
      </c>
      <c r="E44" s="15">
        <f t="shared" si="8"/>
        <v>56.25</v>
      </c>
      <c r="F44" s="16">
        <f t="shared" si="9"/>
        <v>6</v>
      </c>
      <c r="G44" s="16">
        <v>75</v>
      </c>
      <c r="H44" s="16"/>
      <c r="I44" s="16"/>
      <c r="J44" s="16"/>
      <c r="K44" s="16">
        <v>75</v>
      </c>
      <c r="L44" s="16">
        <f t="shared" si="11"/>
        <v>19</v>
      </c>
      <c r="M44" s="15">
        <v>75</v>
      </c>
      <c r="N44" s="16">
        <f t="shared" si="12"/>
        <v>19</v>
      </c>
      <c r="O44" s="16">
        <v>85</v>
      </c>
      <c r="P44" s="16">
        <f t="shared" si="13"/>
        <v>34</v>
      </c>
      <c r="Q44" s="16">
        <f t="shared" si="14"/>
        <v>78</v>
      </c>
      <c r="R44" s="17" t="str">
        <f t="shared" si="15"/>
        <v>A-</v>
      </c>
    </row>
    <row r="45" spans="1:18" ht="26.25">
      <c r="A45" s="12">
        <v>30</v>
      </c>
      <c r="B45" s="23">
        <v>1802000026</v>
      </c>
      <c r="C45" s="24" t="s">
        <v>57</v>
      </c>
      <c r="D45" s="6">
        <v>9</v>
      </c>
      <c r="E45" s="15">
        <f t="shared" si="8"/>
        <v>56.25</v>
      </c>
      <c r="F45" s="16">
        <f t="shared" si="9"/>
        <v>6</v>
      </c>
      <c r="G45" s="16">
        <v>75</v>
      </c>
      <c r="H45" s="16"/>
      <c r="I45" s="16"/>
      <c r="J45" s="16"/>
      <c r="K45" s="16">
        <v>75</v>
      </c>
      <c r="L45" s="16">
        <f t="shared" si="11"/>
        <v>19</v>
      </c>
      <c r="M45" s="15">
        <v>75</v>
      </c>
      <c r="N45" s="16">
        <f t="shared" si="12"/>
        <v>19</v>
      </c>
      <c r="O45" s="16">
        <v>85</v>
      </c>
      <c r="P45" s="16">
        <f t="shared" si="13"/>
        <v>34</v>
      </c>
      <c r="Q45" s="16">
        <f t="shared" si="14"/>
        <v>78</v>
      </c>
      <c r="R45" s="17" t="str">
        <f t="shared" si="15"/>
        <v>A-</v>
      </c>
    </row>
    <row r="46" spans="1:18">
      <c r="A46" s="12">
        <v>31</v>
      </c>
      <c r="B46" s="23">
        <v>1802000084</v>
      </c>
      <c r="C46" s="24" t="s">
        <v>58</v>
      </c>
      <c r="D46" s="6">
        <v>12</v>
      </c>
      <c r="E46" s="15">
        <f t="shared" si="8"/>
        <v>75</v>
      </c>
      <c r="F46" s="16">
        <f t="shared" si="9"/>
        <v>8</v>
      </c>
      <c r="G46" s="16">
        <v>75</v>
      </c>
      <c r="H46" s="16"/>
      <c r="I46" s="16"/>
      <c r="J46" s="16"/>
      <c r="K46" s="16">
        <f t="shared" si="10"/>
        <v>75</v>
      </c>
      <c r="L46" s="16">
        <f t="shared" si="11"/>
        <v>19</v>
      </c>
      <c r="M46" s="15">
        <v>75</v>
      </c>
      <c r="N46" s="16">
        <f t="shared" si="12"/>
        <v>19</v>
      </c>
      <c r="O46" s="16">
        <v>80</v>
      </c>
      <c r="P46" s="16">
        <f t="shared" si="13"/>
        <v>32</v>
      </c>
      <c r="Q46" s="16">
        <f t="shared" si="14"/>
        <v>78</v>
      </c>
      <c r="R46" s="17" t="str">
        <f t="shared" si="15"/>
        <v>A-</v>
      </c>
    </row>
    <row r="47" spans="1:18">
      <c r="A47" s="12">
        <v>32</v>
      </c>
      <c r="B47" s="23">
        <v>1802970036</v>
      </c>
      <c r="C47" s="24" t="s">
        <v>59</v>
      </c>
      <c r="D47" s="6">
        <v>10</v>
      </c>
      <c r="E47" s="15">
        <f t="shared" si="8"/>
        <v>62.5</v>
      </c>
      <c r="F47" s="16">
        <f t="shared" si="9"/>
        <v>6</v>
      </c>
      <c r="G47" s="16">
        <v>75</v>
      </c>
      <c r="H47" s="16"/>
      <c r="I47" s="16"/>
      <c r="J47" s="16"/>
      <c r="K47" s="16">
        <f t="shared" si="10"/>
        <v>75</v>
      </c>
      <c r="L47" s="16">
        <f t="shared" si="11"/>
        <v>19</v>
      </c>
      <c r="M47" s="15">
        <v>80</v>
      </c>
      <c r="N47" s="16">
        <f t="shared" si="12"/>
        <v>20</v>
      </c>
      <c r="O47" s="16">
        <v>80</v>
      </c>
      <c r="P47" s="16">
        <f t="shared" si="13"/>
        <v>32</v>
      </c>
      <c r="Q47" s="16">
        <f t="shared" si="14"/>
        <v>77</v>
      </c>
      <c r="R47" s="17" t="str">
        <f t="shared" si="15"/>
        <v>A-</v>
      </c>
    </row>
    <row r="48" spans="1:18">
      <c r="A48" s="12">
        <v>33</v>
      </c>
      <c r="B48" s="23">
        <v>1802990031</v>
      </c>
      <c r="C48" s="24" t="s">
        <v>116</v>
      </c>
      <c r="D48" s="6">
        <v>10</v>
      </c>
      <c r="E48" s="15">
        <f t="shared" si="8"/>
        <v>62.5</v>
      </c>
      <c r="F48" s="16">
        <f t="shared" si="9"/>
        <v>6</v>
      </c>
      <c r="G48" s="16">
        <v>75</v>
      </c>
      <c r="H48" s="16"/>
      <c r="I48" s="16"/>
      <c r="J48" s="16"/>
      <c r="K48" s="16">
        <f t="shared" si="10"/>
        <v>75</v>
      </c>
      <c r="L48" s="16">
        <f t="shared" si="11"/>
        <v>19</v>
      </c>
      <c r="M48" s="15">
        <v>80</v>
      </c>
      <c r="N48" s="16">
        <f t="shared" si="12"/>
        <v>20</v>
      </c>
      <c r="O48" s="16">
        <v>85</v>
      </c>
      <c r="P48" s="16">
        <v>32</v>
      </c>
      <c r="Q48" s="16">
        <f t="shared" si="14"/>
        <v>77</v>
      </c>
      <c r="R48" s="17" t="str">
        <f t="shared" si="15"/>
        <v>A-</v>
      </c>
    </row>
    <row r="49" spans="1:18">
      <c r="A49" s="12">
        <v>34</v>
      </c>
      <c r="B49" s="23">
        <v>1802000030</v>
      </c>
      <c r="C49" s="24" t="s">
        <v>117</v>
      </c>
      <c r="D49" s="6">
        <v>10</v>
      </c>
      <c r="E49" s="15">
        <f t="shared" si="8"/>
        <v>62.5</v>
      </c>
      <c r="F49" s="16">
        <f t="shared" si="9"/>
        <v>6</v>
      </c>
      <c r="G49" s="16">
        <v>75</v>
      </c>
      <c r="H49" s="16"/>
      <c r="I49" s="16"/>
      <c r="J49" s="16"/>
      <c r="K49" s="16">
        <f t="shared" si="10"/>
        <v>75</v>
      </c>
      <c r="L49" s="16">
        <f t="shared" si="11"/>
        <v>19</v>
      </c>
      <c r="M49" s="15">
        <v>80</v>
      </c>
      <c r="N49" s="16">
        <f t="shared" si="12"/>
        <v>20</v>
      </c>
      <c r="O49" s="16">
        <v>85</v>
      </c>
      <c r="P49" s="16">
        <f t="shared" si="13"/>
        <v>34</v>
      </c>
      <c r="Q49" s="16">
        <f t="shared" si="14"/>
        <v>79</v>
      </c>
      <c r="R49" s="17" t="str">
        <f t="shared" si="15"/>
        <v>A-</v>
      </c>
    </row>
    <row r="50" spans="1:18">
      <c r="A50" s="12">
        <v>35</v>
      </c>
      <c r="B50" s="23">
        <v>1802000013</v>
      </c>
      <c r="C50" s="24" t="s">
        <v>114</v>
      </c>
      <c r="D50" s="6">
        <v>10</v>
      </c>
      <c r="E50" s="15">
        <f t="shared" si="8"/>
        <v>62.5</v>
      </c>
      <c r="F50" s="16">
        <f t="shared" si="9"/>
        <v>6</v>
      </c>
      <c r="G50" s="16">
        <v>75</v>
      </c>
      <c r="H50" s="16"/>
      <c r="I50" s="16"/>
      <c r="J50" s="16"/>
      <c r="K50" s="16">
        <f t="shared" si="10"/>
        <v>75</v>
      </c>
      <c r="L50" s="16">
        <f t="shared" si="11"/>
        <v>19</v>
      </c>
      <c r="M50" s="15">
        <v>75</v>
      </c>
      <c r="N50" s="16">
        <f t="shared" si="12"/>
        <v>19</v>
      </c>
      <c r="O50" s="16">
        <v>85</v>
      </c>
      <c r="P50" s="16">
        <f t="shared" si="13"/>
        <v>34</v>
      </c>
      <c r="Q50" s="16">
        <f t="shared" si="14"/>
        <v>78</v>
      </c>
      <c r="R50" s="17" t="str">
        <f t="shared" si="15"/>
        <v>A-</v>
      </c>
    </row>
    <row r="51" spans="1:18">
      <c r="A51" s="12">
        <v>36</v>
      </c>
      <c r="B51" s="23">
        <v>1802000025</v>
      </c>
      <c r="C51" s="24" t="s">
        <v>60</v>
      </c>
      <c r="D51" s="6">
        <v>9</v>
      </c>
      <c r="E51" s="15">
        <f t="shared" si="8"/>
        <v>56.25</v>
      </c>
      <c r="F51" s="16">
        <f t="shared" si="9"/>
        <v>6</v>
      </c>
      <c r="G51" s="16">
        <v>75</v>
      </c>
      <c r="H51" s="16"/>
      <c r="I51" s="16"/>
      <c r="J51" s="16"/>
      <c r="K51" s="16">
        <f t="shared" si="10"/>
        <v>75</v>
      </c>
      <c r="L51" s="16">
        <f t="shared" si="11"/>
        <v>19</v>
      </c>
      <c r="M51" s="15">
        <v>85</v>
      </c>
      <c r="N51" s="16">
        <f t="shared" si="12"/>
        <v>21</v>
      </c>
      <c r="O51" s="16">
        <v>80</v>
      </c>
      <c r="P51" s="16">
        <f t="shared" si="13"/>
        <v>32</v>
      </c>
      <c r="Q51" s="16">
        <f t="shared" si="14"/>
        <v>78</v>
      </c>
      <c r="R51" s="17" t="str">
        <f t="shared" si="15"/>
        <v>A-</v>
      </c>
    </row>
    <row r="52" spans="1:18">
      <c r="A52" s="12">
        <v>37</v>
      </c>
      <c r="B52" s="23">
        <v>1802000001</v>
      </c>
      <c r="C52" s="24" t="s">
        <v>61</v>
      </c>
      <c r="D52" s="6">
        <v>12</v>
      </c>
      <c r="E52" s="15">
        <f t="shared" si="8"/>
        <v>75</v>
      </c>
      <c r="F52" s="16">
        <f t="shared" si="9"/>
        <v>8</v>
      </c>
      <c r="G52" s="16">
        <v>75</v>
      </c>
      <c r="H52" s="16"/>
      <c r="I52" s="16"/>
      <c r="J52" s="16"/>
      <c r="K52" s="16">
        <f t="shared" si="10"/>
        <v>75</v>
      </c>
      <c r="L52" s="16">
        <f t="shared" si="11"/>
        <v>19</v>
      </c>
      <c r="M52" s="15">
        <v>80</v>
      </c>
      <c r="N52" s="16">
        <f t="shared" si="12"/>
        <v>20</v>
      </c>
      <c r="O52" s="16">
        <v>85</v>
      </c>
      <c r="P52" s="16">
        <f t="shared" si="13"/>
        <v>34</v>
      </c>
      <c r="Q52" s="16">
        <f t="shared" si="14"/>
        <v>81</v>
      </c>
      <c r="R52" s="17" t="str">
        <f t="shared" si="15"/>
        <v>A</v>
      </c>
    </row>
    <row r="53" spans="1:18">
      <c r="A53" s="12">
        <v>38</v>
      </c>
      <c r="B53" s="23">
        <v>1802000065</v>
      </c>
      <c r="C53" s="24" t="s">
        <v>62</v>
      </c>
      <c r="D53" s="6">
        <v>10</v>
      </c>
      <c r="E53" s="15">
        <f t="shared" si="8"/>
        <v>62.5</v>
      </c>
      <c r="F53" s="16">
        <f t="shared" si="9"/>
        <v>6</v>
      </c>
      <c r="G53" s="16">
        <v>75</v>
      </c>
      <c r="H53" s="16"/>
      <c r="I53" s="16"/>
      <c r="J53" s="16"/>
      <c r="K53" s="16">
        <f t="shared" si="10"/>
        <v>75</v>
      </c>
      <c r="L53" s="16">
        <f t="shared" si="11"/>
        <v>19</v>
      </c>
      <c r="M53" s="15">
        <v>75</v>
      </c>
      <c r="N53" s="16">
        <f t="shared" si="12"/>
        <v>19</v>
      </c>
      <c r="O53" s="16">
        <v>85</v>
      </c>
      <c r="P53" s="16">
        <f t="shared" si="13"/>
        <v>34</v>
      </c>
      <c r="Q53" s="16">
        <f t="shared" si="14"/>
        <v>78</v>
      </c>
      <c r="R53" s="17" t="str">
        <f t="shared" si="15"/>
        <v>A-</v>
      </c>
    </row>
    <row r="54" spans="1:18">
      <c r="A54" s="12">
        <v>39</v>
      </c>
      <c r="B54" s="23">
        <v>1802000058</v>
      </c>
      <c r="C54" s="24" t="s">
        <v>63</v>
      </c>
      <c r="D54" s="6">
        <v>9</v>
      </c>
      <c r="E54" s="15">
        <f t="shared" si="8"/>
        <v>56.25</v>
      </c>
      <c r="F54" s="16">
        <f t="shared" si="9"/>
        <v>6</v>
      </c>
      <c r="G54" s="16">
        <v>75</v>
      </c>
      <c r="H54" s="16"/>
      <c r="I54" s="16"/>
      <c r="J54" s="16"/>
      <c r="K54" s="16">
        <f t="shared" si="10"/>
        <v>75</v>
      </c>
      <c r="L54" s="16">
        <f t="shared" si="11"/>
        <v>19</v>
      </c>
      <c r="M54" s="15">
        <v>80</v>
      </c>
      <c r="N54" s="16">
        <f t="shared" si="12"/>
        <v>20</v>
      </c>
      <c r="O54" s="16">
        <v>80</v>
      </c>
      <c r="P54" s="16">
        <f t="shared" si="13"/>
        <v>32</v>
      </c>
      <c r="Q54" s="16">
        <f t="shared" si="14"/>
        <v>77</v>
      </c>
      <c r="R54" s="17" t="str">
        <f t="shared" si="15"/>
        <v>A-</v>
      </c>
    </row>
    <row r="55" spans="1:18">
      <c r="A55" s="12">
        <v>40</v>
      </c>
      <c r="B55" s="23">
        <v>1802990061</v>
      </c>
      <c r="C55" s="24" t="s">
        <v>64</v>
      </c>
      <c r="D55" s="6">
        <v>9</v>
      </c>
      <c r="E55" s="15">
        <f t="shared" si="8"/>
        <v>56.25</v>
      </c>
      <c r="F55" s="16">
        <f t="shared" si="9"/>
        <v>6</v>
      </c>
      <c r="G55" s="16">
        <v>75</v>
      </c>
      <c r="H55" s="16"/>
      <c r="I55" s="16"/>
      <c r="J55" s="16"/>
      <c r="K55" s="16">
        <f t="shared" si="10"/>
        <v>75</v>
      </c>
      <c r="L55" s="16">
        <f t="shared" si="11"/>
        <v>19</v>
      </c>
      <c r="M55" s="15">
        <v>80</v>
      </c>
      <c r="N55" s="16">
        <f t="shared" si="12"/>
        <v>20</v>
      </c>
      <c r="O55" s="16">
        <v>80</v>
      </c>
      <c r="P55" s="16">
        <f t="shared" si="13"/>
        <v>32</v>
      </c>
      <c r="Q55" s="16">
        <f t="shared" si="14"/>
        <v>77</v>
      </c>
      <c r="R55" s="17" t="str">
        <f t="shared" si="15"/>
        <v>A-</v>
      </c>
    </row>
    <row r="56" spans="1:18">
      <c r="A56" s="12">
        <v>41</v>
      </c>
      <c r="B56" s="23">
        <v>1802000079</v>
      </c>
      <c r="C56" s="24" t="s">
        <v>118</v>
      </c>
      <c r="D56" s="6">
        <v>9</v>
      </c>
      <c r="E56" s="15">
        <f t="shared" si="8"/>
        <v>56.25</v>
      </c>
      <c r="F56" s="16">
        <f t="shared" si="9"/>
        <v>6</v>
      </c>
      <c r="G56" s="16">
        <v>75</v>
      </c>
      <c r="H56" s="16"/>
      <c r="I56" s="16"/>
      <c r="J56" s="16"/>
      <c r="K56" s="16">
        <f t="shared" si="10"/>
        <v>75</v>
      </c>
      <c r="L56" s="16">
        <f t="shared" si="11"/>
        <v>19</v>
      </c>
      <c r="M56" s="15">
        <v>75</v>
      </c>
      <c r="N56" s="16">
        <f t="shared" si="12"/>
        <v>19</v>
      </c>
      <c r="O56" s="16">
        <v>85</v>
      </c>
      <c r="P56" s="16">
        <f t="shared" si="13"/>
        <v>34</v>
      </c>
      <c r="Q56" s="16">
        <f t="shared" si="14"/>
        <v>78</v>
      </c>
      <c r="R56" s="17" t="str">
        <f t="shared" si="15"/>
        <v>A-</v>
      </c>
    </row>
    <row r="57" spans="1:18">
      <c r="A57" s="12">
        <v>42</v>
      </c>
      <c r="B57" s="23">
        <v>1802000004</v>
      </c>
      <c r="C57" s="24" t="s">
        <v>66</v>
      </c>
      <c r="D57" s="6">
        <v>9</v>
      </c>
      <c r="E57" s="15">
        <f t="shared" si="8"/>
        <v>56.25</v>
      </c>
      <c r="F57" s="16">
        <f t="shared" si="9"/>
        <v>6</v>
      </c>
      <c r="G57" s="16">
        <v>75</v>
      </c>
      <c r="H57" s="16"/>
      <c r="I57" s="16"/>
      <c r="J57" s="16"/>
      <c r="K57" s="16">
        <f t="shared" si="10"/>
        <v>75</v>
      </c>
      <c r="L57" s="16">
        <f t="shared" si="11"/>
        <v>19</v>
      </c>
      <c r="M57" s="15">
        <v>75</v>
      </c>
      <c r="N57" s="16">
        <f t="shared" si="12"/>
        <v>19</v>
      </c>
      <c r="O57" s="16">
        <v>85</v>
      </c>
      <c r="P57" s="16">
        <f t="shared" si="13"/>
        <v>34</v>
      </c>
      <c r="Q57" s="16">
        <f t="shared" si="14"/>
        <v>78</v>
      </c>
      <c r="R57" s="17" t="str">
        <f t="shared" si="15"/>
        <v>A-</v>
      </c>
    </row>
    <row r="58" spans="1:18" ht="26.25">
      <c r="A58" s="12">
        <v>43</v>
      </c>
      <c r="B58" s="23">
        <v>1802980081</v>
      </c>
      <c r="C58" s="24" t="s">
        <v>67</v>
      </c>
      <c r="D58" s="6">
        <v>10</v>
      </c>
      <c r="E58" s="15">
        <f t="shared" si="8"/>
        <v>62.5</v>
      </c>
      <c r="F58" s="16">
        <f t="shared" si="9"/>
        <v>6</v>
      </c>
      <c r="G58" s="16">
        <v>75</v>
      </c>
      <c r="H58" s="16"/>
      <c r="I58" s="16"/>
      <c r="J58" s="16"/>
      <c r="K58" s="16">
        <f t="shared" si="10"/>
        <v>75</v>
      </c>
      <c r="L58" s="16">
        <f t="shared" si="11"/>
        <v>19</v>
      </c>
      <c r="M58" s="15">
        <v>80</v>
      </c>
      <c r="N58" s="16">
        <f t="shared" si="12"/>
        <v>20</v>
      </c>
      <c r="O58" s="16">
        <v>80</v>
      </c>
      <c r="P58" s="16">
        <f t="shared" si="13"/>
        <v>32</v>
      </c>
      <c r="Q58" s="16">
        <f t="shared" si="14"/>
        <v>77</v>
      </c>
      <c r="R58" s="17" t="str">
        <f t="shared" si="15"/>
        <v>A-</v>
      </c>
    </row>
    <row r="59" spans="1:18">
      <c r="A59" s="12">
        <v>44</v>
      </c>
      <c r="B59" s="23">
        <v>1802000002</v>
      </c>
      <c r="C59" s="24" t="s">
        <v>68</v>
      </c>
      <c r="D59" s="6">
        <v>10</v>
      </c>
      <c r="E59" s="15">
        <f t="shared" si="8"/>
        <v>62.5</v>
      </c>
      <c r="F59" s="16">
        <f t="shared" si="9"/>
        <v>6</v>
      </c>
      <c r="G59" s="16">
        <v>75</v>
      </c>
      <c r="H59" s="16"/>
      <c r="I59" s="16"/>
      <c r="J59" s="16"/>
      <c r="K59" s="16">
        <f t="shared" si="10"/>
        <v>75</v>
      </c>
      <c r="L59" s="16">
        <f t="shared" si="11"/>
        <v>19</v>
      </c>
      <c r="M59" s="15">
        <v>80</v>
      </c>
      <c r="N59" s="16">
        <f t="shared" si="12"/>
        <v>20</v>
      </c>
      <c r="O59" s="16">
        <v>85</v>
      </c>
      <c r="P59" s="16">
        <f t="shared" si="13"/>
        <v>34</v>
      </c>
      <c r="Q59" s="16">
        <f t="shared" si="14"/>
        <v>79</v>
      </c>
      <c r="R59" s="17" t="s">
        <v>130</v>
      </c>
    </row>
    <row r="60" spans="1:18">
      <c r="A60" s="12">
        <v>45</v>
      </c>
      <c r="B60" s="23">
        <v>1802980005</v>
      </c>
      <c r="C60" s="24" t="s">
        <v>69</v>
      </c>
      <c r="D60" s="6">
        <v>10</v>
      </c>
      <c r="E60" s="15">
        <f t="shared" si="8"/>
        <v>62.5</v>
      </c>
      <c r="F60" s="16">
        <f t="shared" si="9"/>
        <v>6</v>
      </c>
      <c r="G60" s="16">
        <v>75</v>
      </c>
      <c r="H60" s="16"/>
      <c r="I60" s="16"/>
      <c r="J60" s="16"/>
      <c r="K60" s="16">
        <f t="shared" si="10"/>
        <v>75</v>
      </c>
      <c r="L60" s="16">
        <f t="shared" si="11"/>
        <v>19</v>
      </c>
      <c r="M60" s="15">
        <v>80</v>
      </c>
      <c r="N60" s="16">
        <f t="shared" si="12"/>
        <v>20</v>
      </c>
      <c r="O60" s="16">
        <v>80</v>
      </c>
      <c r="P60" s="16">
        <f t="shared" si="13"/>
        <v>32</v>
      </c>
      <c r="Q60" s="16">
        <f t="shared" si="14"/>
        <v>77</v>
      </c>
      <c r="R60" s="17" t="str">
        <f t="shared" si="15"/>
        <v>A-</v>
      </c>
    </row>
    <row r="61" spans="1:18">
      <c r="A61" s="12">
        <v>46</v>
      </c>
      <c r="B61" s="23">
        <v>1802980064</v>
      </c>
      <c r="C61" s="24" t="s">
        <v>115</v>
      </c>
      <c r="D61" s="6">
        <v>10</v>
      </c>
      <c r="E61" s="15">
        <f t="shared" si="8"/>
        <v>62.5</v>
      </c>
      <c r="F61" s="16">
        <f t="shared" si="9"/>
        <v>6</v>
      </c>
      <c r="G61" s="16">
        <v>75</v>
      </c>
      <c r="H61" s="16"/>
      <c r="I61" s="16"/>
      <c r="J61" s="16"/>
      <c r="K61" s="16">
        <f t="shared" si="10"/>
        <v>75</v>
      </c>
      <c r="L61" s="16">
        <f t="shared" si="11"/>
        <v>19</v>
      </c>
      <c r="M61" s="15">
        <v>80</v>
      </c>
      <c r="N61" s="16">
        <f t="shared" si="12"/>
        <v>20</v>
      </c>
      <c r="O61" s="16">
        <v>85</v>
      </c>
      <c r="P61" s="16">
        <f t="shared" si="13"/>
        <v>34</v>
      </c>
      <c r="Q61" s="16">
        <f t="shared" si="14"/>
        <v>79</v>
      </c>
      <c r="R61" s="17" t="str">
        <f t="shared" si="15"/>
        <v>A-</v>
      </c>
    </row>
    <row r="62" spans="1:18">
      <c r="A62" s="12">
        <v>47</v>
      </c>
      <c r="B62" s="57">
        <v>18020000032</v>
      </c>
      <c r="C62" s="25" t="s">
        <v>89</v>
      </c>
      <c r="D62" s="8">
        <v>10</v>
      </c>
      <c r="E62" s="15">
        <f t="shared" si="8"/>
        <v>62.5</v>
      </c>
      <c r="F62" s="16">
        <f t="shared" si="9"/>
        <v>6</v>
      </c>
      <c r="G62" s="16">
        <v>75</v>
      </c>
      <c r="H62" s="16"/>
      <c r="I62" s="16"/>
      <c r="J62" s="16"/>
      <c r="K62" s="16">
        <f t="shared" si="10"/>
        <v>75</v>
      </c>
      <c r="L62" s="16">
        <f t="shared" si="11"/>
        <v>19</v>
      </c>
      <c r="M62" s="15">
        <v>80</v>
      </c>
      <c r="N62" s="16">
        <f t="shared" si="12"/>
        <v>20</v>
      </c>
      <c r="O62" s="16">
        <v>85</v>
      </c>
      <c r="P62" s="16">
        <f t="shared" si="13"/>
        <v>34</v>
      </c>
      <c r="Q62" s="16">
        <f t="shared" si="14"/>
        <v>79</v>
      </c>
      <c r="R62" s="17" t="str">
        <f t="shared" si="15"/>
        <v>A-</v>
      </c>
    </row>
    <row r="63" spans="1:18" ht="15.75" thickBot="1">
      <c r="A63" s="12">
        <v>48</v>
      </c>
      <c r="B63" s="58">
        <v>18020000021</v>
      </c>
      <c r="C63" s="26" t="s">
        <v>90</v>
      </c>
      <c r="D63" s="9">
        <v>11</v>
      </c>
      <c r="E63" s="15">
        <f t="shared" si="8"/>
        <v>68.75</v>
      </c>
      <c r="F63" s="16">
        <f t="shared" si="9"/>
        <v>7</v>
      </c>
      <c r="G63" s="16">
        <v>75</v>
      </c>
      <c r="H63" s="16"/>
      <c r="I63" s="16"/>
      <c r="J63" s="16"/>
      <c r="K63" s="16">
        <f t="shared" si="10"/>
        <v>75</v>
      </c>
      <c r="L63" s="16">
        <f t="shared" si="11"/>
        <v>19</v>
      </c>
      <c r="M63" s="15">
        <v>80</v>
      </c>
      <c r="N63" s="16">
        <f t="shared" si="12"/>
        <v>20</v>
      </c>
      <c r="O63" s="16">
        <v>85</v>
      </c>
      <c r="P63" s="16">
        <f t="shared" si="13"/>
        <v>34</v>
      </c>
      <c r="Q63" s="16">
        <v>82</v>
      </c>
      <c r="R63" s="17" t="s">
        <v>130</v>
      </c>
    </row>
    <row r="64" spans="1:18" ht="15.75" thickTop="1">
      <c r="A64" s="12">
        <v>49</v>
      </c>
      <c r="B64" s="90" t="s">
        <v>22</v>
      </c>
      <c r="C64" s="90"/>
      <c r="D64" s="28"/>
      <c r="E64" s="29">
        <f>AVERAGE(E16:E62)</f>
        <v>67.686170212765958</v>
      </c>
      <c r="F64" s="30">
        <f>AVERAGE(F16:F63)</f>
        <v>6.958333333333333</v>
      </c>
      <c r="G64" s="31">
        <f>AVERAGE(G16:G63)</f>
        <v>75</v>
      </c>
      <c r="H64" s="31" t="e">
        <f>AVERAGE(H16:H63)</f>
        <v>#DIV/0!</v>
      </c>
      <c r="I64" s="29"/>
      <c r="J64" s="29" t="e">
        <f t="shared" ref="J64:Q64" si="16">AVERAGE(J16:J63)</f>
        <v>#DIV/0!</v>
      </c>
      <c r="K64" s="29">
        <f t="shared" si="16"/>
        <v>75</v>
      </c>
      <c r="L64" s="30">
        <f t="shared" si="16"/>
        <v>19</v>
      </c>
      <c r="M64" s="29">
        <f t="shared" si="16"/>
        <v>77.5</v>
      </c>
      <c r="N64" s="30">
        <f t="shared" si="16"/>
        <v>19.5</v>
      </c>
      <c r="O64" s="29">
        <f t="shared" si="16"/>
        <v>82.5</v>
      </c>
      <c r="P64" s="30">
        <f t="shared" si="16"/>
        <v>32.958333333333336</v>
      </c>
      <c r="Q64" s="30">
        <f t="shared" si="16"/>
        <v>78.458333333333329</v>
      </c>
      <c r="R64" s="32"/>
    </row>
    <row r="65" spans="1:18">
      <c r="A65" s="27"/>
      <c r="B65" s="91" t="s">
        <v>23</v>
      </c>
      <c r="C65" s="91"/>
      <c r="D65" s="33"/>
      <c r="E65" s="34">
        <f>MAX(E16:E62)</f>
        <v>81.25</v>
      </c>
      <c r="F65" s="35">
        <f t="shared" ref="F65:Q65" si="17">MAX(F16:F63)</f>
        <v>8</v>
      </c>
      <c r="G65" s="34">
        <f t="shared" si="17"/>
        <v>75</v>
      </c>
      <c r="H65" s="34">
        <f t="shared" si="17"/>
        <v>0</v>
      </c>
      <c r="I65" s="34">
        <f t="shared" si="17"/>
        <v>0</v>
      </c>
      <c r="J65" s="34">
        <f t="shared" si="17"/>
        <v>0</v>
      </c>
      <c r="K65" s="34">
        <f t="shared" si="17"/>
        <v>75</v>
      </c>
      <c r="L65" s="35">
        <f t="shared" si="17"/>
        <v>19</v>
      </c>
      <c r="M65" s="34">
        <f t="shared" si="17"/>
        <v>85</v>
      </c>
      <c r="N65" s="35">
        <f t="shared" si="17"/>
        <v>21</v>
      </c>
      <c r="O65" s="34">
        <f t="shared" si="17"/>
        <v>85</v>
      </c>
      <c r="P65" s="35">
        <f t="shared" si="17"/>
        <v>34</v>
      </c>
      <c r="Q65" s="35">
        <f t="shared" si="17"/>
        <v>82</v>
      </c>
      <c r="R65" s="36"/>
    </row>
    <row r="66" spans="1:18" ht="15.75" thickBot="1">
      <c r="A66" s="27"/>
      <c r="B66" s="92" t="s">
        <v>24</v>
      </c>
      <c r="C66" s="92"/>
      <c r="D66" s="37"/>
      <c r="E66" s="38">
        <f>MIN(E16:E62)</f>
        <v>56.25</v>
      </c>
      <c r="F66" s="39">
        <f t="shared" ref="F66:Q66" si="18">MIN(F16:F63)</f>
        <v>6</v>
      </c>
      <c r="G66" s="38">
        <f t="shared" si="18"/>
        <v>75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75</v>
      </c>
      <c r="L66" s="39">
        <f t="shared" si="18"/>
        <v>19</v>
      </c>
      <c r="M66" s="38">
        <f t="shared" si="18"/>
        <v>70</v>
      </c>
      <c r="N66" s="39">
        <f t="shared" si="18"/>
        <v>18</v>
      </c>
      <c r="O66" s="38">
        <f t="shared" si="18"/>
        <v>75</v>
      </c>
      <c r="P66" s="39">
        <f t="shared" si="18"/>
        <v>30</v>
      </c>
      <c r="Q66" s="39">
        <f t="shared" si="18"/>
        <v>77</v>
      </c>
      <c r="R66" s="36"/>
    </row>
    <row r="67" spans="1:18" ht="15.75" thickTop="1">
      <c r="A67" s="2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 t="s">
        <v>25</v>
      </c>
      <c r="M67" s="40"/>
      <c r="N67" s="40"/>
      <c r="O67" s="40"/>
      <c r="P67" s="40"/>
      <c r="Q67" s="40"/>
      <c r="R67" s="40"/>
    </row>
    <row r="68" spans="1:18">
      <c r="A68" s="40" t="s">
        <v>65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 t="s">
        <v>26</v>
      </c>
      <c r="M68" s="40"/>
      <c r="N68" s="40"/>
      <c r="O68" s="40"/>
      <c r="P68" s="40"/>
      <c r="Q68" s="40"/>
      <c r="R68" s="40"/>
    </row>
    <row r="69" spans="1:18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5.75">
      <c r="A70" s="40"/>
      <c r="B70" s="2"/>
      <c r="C70" s="2"/>
      <c r="D70" s="2"/>
      <c r="E70" s="2"/>
      <c r="F70" s="2"/>
      <c r="G70" s="2"/>
      <c r="H70" s="2"/>
      <c r="I70" s="2"/>
      <c r="J70" s="2"/>
      <c r="K70" s="2"/>
      <c r="L70" s="2" t="s">
        <v>123</v>
      </c>
      <c r="M70" s="2"/>
      <c r="N70" s="2"/>
      <c r="O70" s="2"/>
      <c r="P70" s="2"/>
      <c r="Q70" s="2"/>
      <c r="R70" s="2"/>
    </row>
    <row r="71" spans="1:1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 t="s">
        <v>50</v>
      </c>
      <c r="M71" s="2"/>
      <c r="N71" s="2"/>
      <c r="O71" s="2"/>
      <c r="P71" s="2"/>
      <c r="Q71" s="2"/>
      <c r="R71" s="2"/>
    </row>
    <row r="72" spans="1:1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P72" s="2"/>
      <c r="Q72" s="2"/>
      <c r="R72" s="2"/>
    </row>
    <row r="73" spans="1:1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>
      <c r="A74" s="2"/>
      <c r="B74" s="4" t="s">
        <v>51</v>
      </c>
      <c r="C74" t="s">
        <v>48</v>
      </c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>
      <c r="A75" s="2"/>
      <c r="C75" t="s">
        <v>49</v>
      </c>
    </row>
    <row r="77" spans="1:18">
      <c r="B77" s="4"/>
    </row>
    <row r="78" spans="1:18">
      <c r="B78" s="4"/>
    </row>
  </sheetData>
  <mergeCells count="34">
    <mergeCell ref="B65:C65"/>
    <mergeCell ref="B66:C66"/>
    <mergeCell ref="E15:F15"/>
    <mergeCell ref="G15:L15"/>
    <mergeCell ref="M15:N15"/>
    <mergeCell ref="O15:P15"/>
    <mergeCell ref="B64:C64"/>
    <mergeCell ref="P13:P14"/>
    <mergeCell ref="M11:N12"/>
    <mergeCell ref="O11:P12"/>
    <mergeCell ref="D13:D14"/>
    <mergeCell ref="J13:J14"/>
    <mergeCell ref="Q11:Q14"/>
    <mergeCell ref="R11:R14"/>
    <mergeCell ref="M13:M14"/>
    <mergeCell ref="N13:N14"/>
    <mergeCell ref="O13:O14"/>
    <mergeCell ref="A11:A14"/>
    <mergeCell ref="B11:B14"/>
    <mergeCell ref="C11:C14"/>
    <mergeCell ref="G11:L12"/>
    <mergeCell ref="D11:F12"/>
    <mergeCell ref="E13:E14"/>
    <mergeCell ref="F13:F14"/>
    <mergeCell ref="G13:G14"/>
    <mergeCell ref="H13:H14"/>
    <mergeCell ref="I13:I14"/>
    <mergeCell ref="K13:K14"/>
    <mergeCell ref="L13:L14"/>
    <mergeCell ref="A6:R6"/>
    <mergeCell ref="A5:R5"/>
    <mergeCell ref="A3:R3"/>
    <mergeCell ref="A2:R2"/>
    <mergeCell ref="A1:R1"/>
  </mergeCells>
  <hyperlinks>
    <hyperlink ref="C36" r:id="rId1" display="http://localhost:8082/pesertadidik/detail/330bacaa-29d8-42d7-b17d-e52ea4fdde2d"/>
    <hyperlink ref="C24" r:id="rId2" display="http://localhost:8082/pesertadidik/detail/48036884-5aee-4747-a1fc-90ea31ccbcb6"/>
  </hyperlinks>
  <printOptions horizontalCentered="1"/>
  <pageMargins left="0.39370078740157483" right="0.39370078740157483" top="0.39370078740157483" bottom="0.39370078740157483" header="0.31496062992125984" footer="0.39370078740157483"/>
  <pageSetup paperSize="9" orientation="landscape" horizontalDpi="4294967293" verticalDpi="0" r:id="rId3"/>
  <headerFooter>
    <oddFooter>&amp;F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Siang</vt:lpstr>
      <vt:lpstr>malam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2020-02-05T16:49:43Z</cp:lastPrinted>
  <dcterms:created xsi:type="dcterms:W3CDTF">2020-01-07T06:56:22Z</dcterms:created>
  <dcterms:modified xsi:type="dcterms:W3CDTF">2020-02-10T05:45:48Z</dcterms:modified>
</cp:coreProperties>
</file>