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malam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"/>
  <c r="M22"/>
  <c r="E44"/>
  <c r="F44" s="1"/>
  <c r="H44"/>
  <c r="I44" s="1"/>
  <c r="K44"/>
  <c r="M44"/>
  <c r="L48"/>
  <c r="J48"/>
  <c r="G48"/>
  <c r="L47"/>
  <c r="J47"/>
  <c r="G47"/>
  <c r="L46"/>
  <c r="J46"/>
  <c r="G46"/>
  <c r="M43"/>
  <c r="K43"/>
  <c r="H43"/>
  <c r="I43" s="1"/>
  <c r="E43"/>
  <c r="F43" s="1"/>
  <c r="M42"/>
  <c r="K42"/>
  <c r="H42"/>
  <c r="I42" s="1"/>
  <c r="E42"/>
  <c r="F42" s="1"/>
  <c r="M41"/>
  <c r="K41"/>
  <c r="H41"/>
  <c r="I41" s="1"/>
  <c r="E41"/>
  <c r="F41" s="1"/>
  <c r="M40"/>
  <c r="K40"/>
  <c r="H40"/>
  <c r="I40" s="1"/>
  <c r="E40"/>
  <c r="F40" s="1"/>
  <c r="M39"/>
  <c r="K39"/>
  <c r="H39"/>
  <c r="I39" s="1"/>
  <c r="E39"/>
  <c r="F39" s="1"/>
  <c r="M38"/>
  <c r="K38"/>
  <c r="H38"/>
  <c r="I38" s="1"/>
  <c r="E38"/>
  <c r="F38" s="1"/>
  <c r="M37"/>
  <c r="K37"/>
  <c r="H37"/>
  <c r="I37" s="1"/>
  <c r="E37"/>
  <c r="F37" s="1"/>
  <c r="M36"/>
  <c r="K36"/>
  <c r="H36"/>
  <c r="I36" s="1"/>
  <c r="E36"/>
  <c r="F36" s="1"/>
  <c r="M35"/>
  <c r="K35"/>
  <c r="H35"/>
  <c r="I35" s="1"/>
  <c r="E35"/>
  <c r="F35" s="1"/>
  <c r="M34"/>
  <c r="K34"/>
  <c r="H34"/>
  <c r="I34" s="1"/>
  <c r="E34"/>
  <c r="F34" s="1"/>
  <c r="M33"/>
  <c r="K33"/>
  <c r="H33"/>
  <c r="I33" s="1"/>
  <c r="E33"/>
  <c r="F33" s="1"/>
  <c r="M32"/>
  <c r="K32"/>
  <c r="H32"/>
  <c r="I32" s="1"/>
  <c r="E32"/>
  <c r="F32" s="1"/>
  <c r="M31"/>
  <c r="K31"/>
  <c r="H31"/>
  <c r="I31" s="1"/>
  <c r="E31"/>
  <c r="F31" s="1"/>
  <c r="M30"/>
  <c r="K30"/>
  <c r="H30"/>
  <c r="I30" s="1"/>
  <c r="E30"/>
  <c r="F30" s="1"/>
  <c r="M29"/>
  <c r="K29"/>
  <c r="H29"/>
  <c r="I29" s="1"/>
  <c r="E29"/>
  <c r="F29" s="1"/>
  <c r="K28"/>
  <c r="H28"/>
  <c r="I28" s="1"/>
  <c r="E28"/>
  <c r="F28" s="1"/>
  <c r="N28" s="1"/>
  <c r="M27"/>
  <c r="K27"/>
  <c r="H27"/>
  <c r="I27" s="1"/>
  <c r="E27"/>
  <c r="F27" s="1"/>
  <c r="M26"/>
  <c r="K26"/>
  <c r="H26"/>
  <c r="I26" s="1"/>
  <c r="E26"/>
  <c r="F26" s="1"/>
  <c r="M25"/>
  <c r="K25"/>
  <c r="H25"/>
  <c r="I25" s="1"/>
  <c r="E25"/>
  <c r="F25" s="1"/>
  <c r="M24"/>
  <c r="K24"/>
  <c r="H24"/>
  <c r="I24" s="1"/>
  <c r="E24"/>
  <c r="F24" s="1"/>
  <c r="M23"/>
  <c r="K23"/>
  <c r="H23"/>
  <c r="I23" s="1"/>
  <c r="E23"/>
  <c r="F23" s="1"/>
  <c r="K22"/>
  <c r="H22"/>
  <c r="I22" s="1"/>
  <c r="E22"/>
  <c r="F22" s="1"/>
  <c r="M21"/>
  <c r="K21"/>
  <c r="H21"/>
  <c r="I21" s="1"/>
  <c r="E21"/>
  <c r="F21" s="1"/>
  <c r="M20"/>
  <c r="K20"/>
  <c r="H20"/>
  <c r="I20" s="1"/>
  <c r="E20"/>
  <c r="F20" s="1"/>
  <c r="M19"/>
  <c r="K19"/>
  <c r="H19"/>
  <c r="I19" s="1"/>
  <c r="E19"/>
  <c r="F19" s="1"/>
  <c r="M18"/>
  <c r="K18"/>
  <c r="H18"/>
  <c r="I18" s="1"/>
  <c r="E18"/>
  <c r="F18" s="1"/>
  <c r="M17"/>
  <c r="K17"/>
  <c r="H17"/>
  <c r="H48" s="1"/>
  <c r="E17"/>
  <c r="F17" s="1"/>
  <c r="O45" l="1"/>
  <c r="N44"/>
  <c r="O44" s="1"/>
  <c r="N20"/>
  <c r="O20" s="1"/>
  <c r="N34"/>
  <c r="O34" s="1"/>
  <c r="N37"/>
  <c r="O37" s="1"/>
  <c r="N40"/>
  <c r="O40" s="1"/>
  <c r="M46"/>
  <c r="K46"/>
  <c r="N27"/>
  <c r="O27" s="1"/>
  <c r="N39"/>
  <c r="O39" s="1"/>
  <c r="N41"/>
  <c r="O41" s="1"/>
  <c r="F47"/>
  <c r="F48"/>
  <c r="E48"/>
  <c r="N23"/>
  <c r="O23" s="1"/>
  <c r="N29"/>
  <c r="O29" s="1"/>
  <c r="N32"/>
  <c r="O32" s="1"/>
  <c r="K48"/>
  <c r="N19"/>
  <c r="O19" s="1"/>
  <c r="N21"/>
  <c r="N22"/>
  <c r="O22" s="1"/>
  <c r="N25"/>
  <c r="O25" s="1"/>
  <c r="O28"/>
  <c r="N31"/>
  <c r="O31" s="1"/>
  <c r="N33"/>
  <c r="O33" s="1"/>
  <c r="N36"/>
  <c r="O36" s="1"/>
  <c r="N42"/>
  <c r="O42" s="1"/>
  <c r="K47"/>
  <c r="E47"/>
  <c r="M47"/>
  <c r="N18"/>
  <c r="O18" s="1"/>
  <c r="N24"/>
  <c r="O24" s="1"/>
  <c r="N26"/>
  <c r="O26" s="1"/>
  <c r="N30"/>
  <c r="N35"/>
  <c r="N38"/>
  <c r="O38" s="1"/>
  <c r="N43"/>
  <c r="H47"/>
  <c r="F46"/>
  <c r="H46"/>
  <c r="E46"/>
  <c r="M48"/>
  <c r="I17"/>
  <c r="N17" s="1"/>
  <c r="I47" l="1"/>
  <c r="I48"/>
  <c r="I46"/>
  <c r="N46" l="1"/>
  <c r="O17"/>
  <c r="N47"/>
  <c r="N48"/>
</calcChain>
</file>

<file path=xl/sharedStrings.xml><?xml version="1.0" encoding="utf-8"?>
<sst xmlns="http://schemas.openxmlformats.org/spreadsheetml/2006/main" count="71" uniqueCount="67">
  <si>
    <t>UNIVERSITAS MUHAMMADIYAH KOTABUMI</t>
  </si>
  <si>
    <t>Jalan Hasan Kepala Ratu Nomor 1052 Sindangsari Kotabumi 34517 Telp (0724)22287</t>
  </si>
  <si>
    <t>REKAPITULASI NILAI MAHASISWA</t>
  </si>
  <si>
    <t>Program Studi</t>
  </si>
  <si>
    <t>Dosen Pengampu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</si>
  <si>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</si>
  <si>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</si>
  <si>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</si>
  <si>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</si>
  <si>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</si>
  <si>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</si>
  <si>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</si>
  <si>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</si>
  <si>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</si>
  <si>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</si>
  <si>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</si>
  <si>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</si>
  <si>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</si>
  <si>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</si>
  <si>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</si>
  <si>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Kotabumi, Januari 2020</t>
  </si>
  <si>
    <t>Dosen Pengampu,</t>
  </si>
  <si>
    <t>FAKULTAS HUKUM DAN ILMU SOSIAL</t>
  </si>
  <si>
    <t>: Hukum</t>
  </si>
  <si>
    <t>%</t>
  </si>
  <si>
    <t>Semester/Kelas</t>
  </si>
  <si>
    <t>ADILA PUTRI</t>
  </si>
  <si>
    <t>AHMAD RIANSYAH</t>
  </si>
  <si>
    <t>ALIM PURNOMO</t>
  </si>
  <si>
    <t>ARPANI</t>
  </si>
  <si>
    <t>BERDI ANGGARA</t>
  </si>
  <si>
    <t>DWI WAHYUNI</t>
  </si>
  <si>
    <t>GUNAWAN</t>
  </si>
  <si>
    <t>HERI SETIAWAN</t>
  </si>
  <si>
    <t>IBNUL ALWAN</t>
  </si>
  <si>
    <t>JATMIKA</t>
  </si>
  <si>
    <t>M. YUSRIL DARMAWAN</t>
  </si>
  <si>
    <t>MANDO AKHMAD SAPUTRA</t>
  </si>
  <si>
    <t>MEVANDER MARENO</t>
  </si>
  <si>
    <t>NORA KEMALA DEWI</t>
  </si>
  <si>
    <t>ALDI RIDHO ZULKARNAEN</t>
  </si>
  <si>
    <t>ANITA PUSPA DEWI</t>
  </si>
  <si>
    <t xml:space="preserve">: 2 SKS </t>
  </si>
  <si>
    <t>: M.Idran, S.H.,M.H</t>
  </si>
  <si>
    <t xml:space="preserve"> :   HUK- 4152</t>
  </si>
  <si>
    <t>: Hukum Acara Pengadilan Agama</t>
  </si>
  <si>
    <t>M.Idran, S.H.,M.H</t>
  </si>
  <si>
    <t>NKTAM .701  879</t>
  </si>
  <si>
    <t>AON ALBERT</t>
  </si>
  <si>
    <t>ARIEF RAHMAN HAKIM</t>
  </si>
  <si>
    <t>HENDRY  DUNANT</t>
  </si>
  <si>
    <t>IMAM  MUSTAFA</t>
  </si>
  <si>
    <t>M.RIDHO</t>
  </si>
  <si>
    <t>M.YOSEP  ALIPIO</t>
  </si>
  <si>
    <t>TRI  IDA  MULYA  NINGSIH</t>
  </si>
  <si>
    <t>AHMAD  HAIKAL</t>
  </si>
  <si>
    <t>B-</t>
  </si>
  <si>
    <t>DENY  AFRIAN</t>
  </si>
  <si>
    <t>RAHMAD  AGUNG</t>
  </si>
  <si>
    <t>SITI  HAMIDAH</t>
  </si>
  <si>
    <t>VERI  IRAWAN</t>
  </si>
  <si>
    <t>ADE PRAS TYA NUGRAHA</t>
  </si>
  <si>
    <t>C+</t>
  </si>
  <si>
    <t>A</t>
  </si>
  <si>
    <t>No.17, Tri Ida Uas susulan krb kecelakaan</t>
  </si>
  <si>
    <t>Note:</t>
  </si>
  <si>
    <r>
      <t>: Ganjil /(</t>
    </r>
    <r>
      <rPr>
        <b/>
        <sz val="12"/>
        <color theme="1"/>
        <rFont val="Consolas"/>
        <family val="3"/>
      </rPr>
      <t>Kelas B/Malam</t>
    </r>
    <r>
      <rPr>
        <sz val="12"/>
        <color theme="1"/>
        <rFont val="Consolas"/>
        <family val="3"/>
      </rPr>
      <t>)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</si>
</sst>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3" fillId="0" borderId="0"/>
    <xf numFmtId="0" fontId="2" fillId="0" borderId="0"/>
    <xf numFmtId="0" fontId="13" fillId="0" borderId="0"/>
    <xf numFmtId="0" fontId="1" fillId="0" borderId="0"/>
  </cellStyleXfs>
  <cellXfs count="68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/>
    <xf numFmtId="1" fontId="12" fillId="0" borderId="13" xfId="0" applyNumberFormat="1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2" fillId="0" borderId="14" xfId="0" applyFont="1" applyBorder="1"/>
    <xf numFmtId="1" fontId="12" fillId="0" borderId="2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15" xfId="0" applyFont="1" applyBorder="1"/>
    <xf numFmtId="1" fontId="12" fillId="0" borderId="12" xfId="0" applyNumberFormat="1" applyFont="1" applyBorder="1" applyAlignment="1">
      <alignment horizontal="center"/>
    </xf>
    <xf numFmtId="165" fontId="12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top"/>
    </xf>
    <xf numFmtId="0" fontId="15" fillId="0" borderId="10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0" fontId="15" fillId="0" borderId="10" xfId="0" quotePrefix="1" applyFont="1" applyFill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9" fontId="9" fillId="2" borderId="6" xfId="0" applyNumberFormat="1" applyFont="1" applyFill="1" applyBorder="1" applyAlignment="1">
      <alignment horizontal="center" vertical="center"/>
    </xf>
    <xf numFmtId="9" fontId="9" fillId="2" borderId="1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4" fillId="0" borderId="0" xfId="5" applyFont="1" applyBorder="1"/>
    <xf numFmtId="0" fontId="16" fillId="0" borderId="2" xfId="0" quotePrefix="1" applyFont="1" applyBorder="1" applyAlignment="1">
      <alignment horizontal="center"/>
    </xf>
    <xf numFmtId="0" fontId="17" fillId="0" borderId="16" xfId="0" applyFont="1" applyBorder="1"/>
    <xf numFmtId="0" fontId="15" fillId="0" borderId="2" xfId="0" applyFont="1" applyBorder="1" applyAlignment="1">
      <alignment horizontal="center" wrapText="1"/>
    </xf>
    <xf numFmtId="0" fontId="15" fillId="0" borderId="2" xfId="0" quotePrefix="1" applyFont="1" applyBorder="1" applyAlignment="1">
      <alignment horizontal="center"/>
    </xf>
    <xf numFmtId="0" fontId="15" fillId="0" borderId="2" xfId="5" quotePrefix="1" applyFont="1" applyBorder="1" applyAlignment="1">
      <alignment horizontal="center"/>
    </xf>
    <xf numFmtId="0" fontId="17" fillId="0" borderId="15" xfId="0" applyFont="1" applyBorder="1"/>
    <xf numFmtId="0" fontId="17" fillId="0" borderId="16" xfId="5" applyFont="1" applyBorder="1"/>
    <xf numFmtId="0" fontId="16" fillId="0" borderId="2" xfId="0" applyFont="1" applyBorder="1" applyAlignment="1">
      <alignment horizontal="center"/>
    </xf>
    <xf numFmtId="0" fontId="17" fillId="0" borderId="3" xfId="0" applyFont="1" applyBorder="1"/>
    <xf numFmtId="0" fontId="0" fillId="0" borderId="3" xfId="0" applyBorder="1"/>
    <xf numFmtId="0" fontId="17" fillId="0" borderId="4" xfId="0" applyFont="1" applyBorder="1"/>
    <xf numFmtId="0" fontId="17" fillId="0" borderId="17" xfId="0" applyFont="1" applyBorder="1"/>
    <xf numFmtId="0" fontId="15" fillId="0" borderId="2" xfId="0" applyFont="1" applyFill="1" applyBorder="1" applyAlignment="1">
      <alignment horizontal="center"/>
    </xf>
    <xf numFmtId="0" fontId="15" fillId="0" borderId="2" xfId="0" quotePrefix="1" applyFont="1" applyFill="1" applyBorder="1" applyAlignment="1">
      <alignment horizontal="center"/>
    </xf>
    <xf numFmtId="0" fontId="15" fillId="0" borderId="10" xfId="0" quotePrefix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Normal" xfId="0" builtinId="0"/>
    <cellStyle name="Normal 2" xfId="5"/>
    <cellStyle name="Normal 2 2" xfId="3"/>
    <cellStyle name="Normal 2 2 2" xfId="2"/>
    <cellStyle name="Normal 2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246096</xdr:colOff>
      <xdr:row>0</xdr:row>
      <xdr:rowOff>0</xdr:rowOff>
    </xdr:from>
    <xdr:to>
      <xdr:col>1</xdr:col>
      <xdr:colOff>695326</xdr:colOff>
      <xdr:row>2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96" y="0"/>
          <a:ext cx="90643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:8082/pesertadidik/detail/139942d8-230b-4a1b-985b-e27cf5cf6bf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A16" workbookViewId="0">
      <selection activeCell="C21" sqref="C21"/>
    </sheetView>
  </sheetViews>
  <sheetFormatPr defaultRowHeight="15"/>
  <cols>
    <col min="1" max="1" width="6.85546875" customWidth="1"/>
    <col min="2" max="2" width="14.42578125" style="15" customWidth="1"/>
    <col min="3" max="3" width="33.42578125" bestFit="1" customWidth="1"/>
  </cols>
  <sheetData>
    <row r="1" spans="1:15" ht="2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ht="26.25">
      <c r="A2" s="65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5" ht="16.5" thickBot="1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5.75" thickTop="1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ht="15.75">
      <c r="A6" s="67" t="s">
        <v>22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5" ht="15.7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5" ht="15.75">
      <c r="A8" s="2" t="s">
        <v>3</v>
      </c>
      <c r="B8"/>
      <c r="C8" s="2" t="s">
        <v>23</v>
      </c>
      <c r="D8" s="2"/>
      <c r="E8" s="2"/>
      <c r="F8" s="2"/>
      <c r="G8" s="2"/>
      <c r="I8" s="2"/>
      <c r="J8" s="45" t="s">
        <v>44</v>
      </c>
      <c r="K8" s="2"/>
      <c r="L8" s="2"/>
      <c r="M8" s="2"/>
    </row>
    <row r="9" spans="1:15" ht="15.75">
      <c r="A9" s="2" t="s">
        <v>25</v>
      </c>
      <c r="B9"/>
      <c r="C9" s="2" t="s">
        <v>66</v>
      </c>
      <c r="D9" s="2"/>
      <c r="E9" s="2"/>
      <c r="F9" s="2"/>
      <c r="G9" s="2"/>
      <c r="I9" s="2"/>
      <c r="J9" s="2" t="s">
        <v>45</v>
      </c>
      <c r="K9" s="2"/>
      <c r="L9" s="2"/>
      <c r="M9" s="2"/>
    </row>
    <row r="10" spans="1:15" ht="15.75">
      <c r="A10" s="2" t="s">
        <v>4</v>
      </c>
      <c r="B10"/>
      <c r="C10" s="3" t="s">
        <v>43</v>
      </c>
      <c r="D10" s="2"/>
      <c r="E10" s="2"/>
      <c r="F10" s="2"/>
      <c r="G10" s="2"/>
      <c r="I10" s="2"/>
      <c r="J10" s="2" t="s">
        <v>42</v>
      </c>
      <c r="K10" s="2"/>
      <c r="L10" s="2"/>
      <c r="M10" s="2"/>
    </row>
    <row r="11" spans="1:15" ht="15.75">
      <c r="A11" s="3"/>
      <c r="B11" s="4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ht="15" customHeight="1">
      <c r="A12" s="33" t="s">
        <v>5</v>
      </c>
      <c r="B12" s="33" t="s">
        <v>6</v>
      </c>
      <c r="C12" s="33" t="s">
        <v>7</v>
      </c>
      <c r="D12" s="25" t="s">
        <v>8</v>
      </c>
      <c r="E12" s="26"/>
      <c r="F12" s="27"/>
      <c r="G12" s="25" t="s">
        <v>9</v>
      </c>
      <c r="H12" s="26"/>
      <c r="I12" s="27"/>
      <c r="J12" s="25" t="s">
        <v>10</v>
      </c>
      <c r="K12" s="27"/>
      <c r="L12" s="25" t="s">
        <v>11</v>
      </c>
      <c r="M12" s="27"/>
      <c r="N12" s="35" t="s">
        <v>12</v>
      </c>
      <c r="O12" s="61" t="s">
        <v>13</v>
      </c>
    </row>
    <row r="13" spans="1:15" ht="15" customHeight="1">
      <c r="A13" s="42"/>
      <c r="B13" s="42"/>
      <c r="C13" s="42"/>
      <c r="D13" s="28"/>
      <c r="E13" s="29"/>
      <c r="F13" s="30"/>
      <c r="G13" s="28"/>
      <c r="H13" s="29"/>
      <c r="I13" s="30"/>
      <c r="J13" s="28"/>
      <c r="K13" s="30"/>
      <c r="L13" s="28"/>
      <c r="M13" s="30"/>
      <c r="N13" s="36"/>
      <c r="O13" s="62"/>
    </row>
    <row r="14" spans="1:15" ht="15" customHeight="1">
      <c r="A14" s="42"/>
      <c r="B14" s="42"/>
      <c r="C14" s="42"/>
      <c r="D14" s="33" t="s">
        <v>16</v>
      </c>
      <c r="E14" s="31" t="s">
        <v>24</v>
      </c>
      <c r="F14" s="31">
        <v>0.1</v>
      </c>
      <c r="G14" s="33" t="s">
        <v>14</v>
      </c>
      <c r="H14" s="35" t="s">
        <v>15</v>
      </c>
      <c r="I14" s="31">
        <v>0.25</v>
      </c>
      <c r="J14" s="33" t="s">
        <v>16</v>
      </c>
      <c r="K14" s="31">
        <v>0.25</v>
      </c>
      <c r="L14" s="33" t="s">
        <v>16</v>
      </c>
      <c r="M14" s="31">
        <v>0.4</v>
      </c>
      <c r="N14" s="36"/>
      <c r="O14" s="62"/>
    </row>
    <row r="15" spans="1:15" ht="15" customHeight="1">
      <c r="A15" s="34"/>
      <c r="B15" s="34"/>
      <c r="C15" s="34"/>
      <c r="D15" s="34"/>
      <c r="E15" s="32"/>
      <c r="F15" s="32"/>
      <c r="G15" s="34"/>
      <c r="H15" s="37"/>
      <c r="I15" s="32"/>
      <c r="J15" s="34"/>
      <c r="K15" s="32"/>
      <c r="L15" s="34"/>
      <c r="M15" s="32"/>
      <c r="N15" s="37"/>
      <c r="O15" s="63"/>
    </row>
    <row r="16" spans="1:15">
      <c r="A16" s="18">
        <v>1</v>
      </c>
      <c r="B16" s="18">
        <v>2</v>
      </c>
      <c r="C16" s="18">
        <v>3</v>
      </c>
      <c r="D16" s="38"/>
      <c r="E16" s="38">
        <v>5</v>
      </c>
      <c r="F16" s="39"/>
      <c r="G16" s="38">
        <v>6</v>
      </c>
      <c r="H16" s="40"/>
      <c r="I16" s="39"/>
      <c r="J16" s="38">
        <v>7</v>
      </c>
      <c r="K16" s="39"/>
      <c r="L16" s="38">
        <v>8</v>
      </c>
      <c r="M16" s="39"/>
      <c r="N16" s="18">
        <v>9</v>
      </c>
      <c r="O16" s="18">
        <v>10</v>
      </c>
    </row>
    <row r="17" spans="1:15" ht="15.75">
      <c r="A17" s="19">
        <v>1</v>
      </c>
      <c r="B17" s="46">
        <v>1802990055</v>
      </c>
      <c r="C17" s="47" t="s">
        <v>26</v>
      </c>
      <c r="D17" s="16">
        <v>10</v>
      </c>
      <c r="E17" s="19">
        <f>(D17/16)*100</f>
        <v>62.5</v>
      </c>
      <c r="F17" s="20">
        <f>ROUND((E17*10%),0)</f>
        <v>6</v>
      </c>
      <c r="G17" s="20">
        <v>75</v>
      </c>
      <c r="H17" s="20">
        <f t="shared" ref="H17:H44" si="0">AVERAGE(G17:G17)</f>
        <v>75</v>
      </c>
      <c r="I17" s="20">
        <f>ROUND((H17*25%),0)</f>
        <v>19</v>
      </c>
      <c r="J17" s="19">
        <v>90</v>
      </c>
      <c r="K17" s="20">
        <f t="shared" ref="K17:K40" si="1">ROUND((J17*25%),0)</f>
        <v>23</v>
      </c>
      <c r="L17" s="20">
        <v>80</v>
      </c>
      <c r="M17" s="20">
        <f t="shared" ref="M17:M40" si="2">ROUND((L17*40%),0)</f>
        <v>32</v>
      </c>
      <c r="N17" s="20">
        <f t="shared" ref="N17:N44" si="3">ROUND((F17+I17+K17+M17),0)</f>
        <v>80</v>
      </c>
      <c r="O17" s="21" t="str">
        <f>IF(N17&gt;=80,"A",IF(N17&gt;=76.25,"A-",IF(N17&gt;=68.75,"B+",IF(N17&gt;=65,"B",IF(N17&gt;=62.5,"B-",IF(N17&gt;=57.5,"C+",IF(N17&gt;=55,"C",IF(N17&gt;=51.25,"C-",IF(N17&gt;=43.75,"D+",IF(N17&gt;=40,"D","E"))))))))))</f>
        <v>A</v>
      </c>
    </row>
    <row r="18" spans="1:15" ht="15.75">
      <c r="A18" s="19">
        <v>2</v>
      </c>
      <c r="B18" s="46">
        <v>1802990041</v>
      </c>
      <c r="C18" s="47" t="s">
        <v>40</v>
      </c>
      <c r="D18" s="16">
        <v>9</v>
      </c>
      <c r="E18" s="19">
        <f t="shared" ref="E18:E37" si="4">(D18/16)*100</f>
        <v>56.25</v>
      </c>
      <c r="F18" s="20">
        <f>ROUND((E18*10%),0)</f>
        <v>6</v>
      </c>
      <c r="G18" s="20">
        <v>75</v>
      </c>
      <c r="H18" s="20">
        <f t="shared" si="0"/>
        <v>75</v>
      </c>
      <c r="I18" s="20">
        <f t="shared" ref="I18:I37" si="5">ROUND((H18*25%),0)</f>
        <v>19</v>
      </c>
      <c r="J18" s="19">
        <v>85</v>
      </c>
      <c r="K18" s="20">
        <f t="shared" si="1"/>
        <v>21</v>
      </c>
      <c r="L18" s="20">
        <v>85</v>
      </c>
      <c r="M18" s="20">
        <f t="shared" si="2"/>
        <v>34</v>
      </c>
      <c r="N18" s="20">
        <f t="shared" si="3"/>
        <v>80</v>
      </c>
      <c r="O18" s="21" t="str">
        <f t="shared" ref="O18:O37" si="6">IF(N18&gt;=80,"A",IF(N18&gt;=76.25,"A-",IF(N18&gt;=68.75,"B+",IF(N18&gt;=65,"B",IF(N18&gt;=62.5,"B-",IF(N18&gt;=57.5,"C+",IF(N18&gt;=55,"C",IF(N18&gt;=51.25,"C-",IF(N18&gt;=43.75,"D+",IF(N18&gt;=40,"D","E"))))))))))</f>
        <v>A</v>
      </c>
    </row>
    <row r="19" spans="1:15" ht="15.75">
      <c r="A19" s="19">
        <v>3</v>
      </c>
      <c r="B19" s="46">
        <v>1802990037</v>
      </c>
      <c r="C19" s="47" t="s">
        <v>27</v>
      </c>
      <c r="D19" s="16">
        <v>7</v>
      </c>
      <c r="E19" s="19">
        <f t="shared" si="4"/>
        <v>43.75</v>
      </c>
      <c r="F19" s="20">
        <f>ROUND((E19*10%),0)</f>
        <v>4</v>
      </c>
      <c r="G19" s="20">
        <v>75</v>
      </c>
      <c r="H19" s="20">
        <f t="shared" si="0"/>
        <v>75</v>
      </c>
      <c r="I19" s="20">
        <f t="shared" si="5"/>
        <v>19</v>
      </c>
      <c r="J19" s="19">
        <v>90</v>
      </c>
      <c r="K19" s="20">
        <f t="shared" si="1"/>
        <v>23</v>
      </c>
      <c r="L19" s="20">
        <v>75</v>
      </c>
      <c r="M19" s="20">
        <f t="shared" si="2"/>
        <v>30</v>
      </c>
      <c r="N19" s="20">
        <f t="shared" si="3"/>
        <v>76</v>
      </c>
      <c r="O19" s="21" t="str">
        <f t="shared" si="6"/>
        <v>B+</v>
      </c>
    </row>
    <row r="20" spans="1:15" ht="15.75">
      <c r="A20" s="19">
        <v>4</v>
      </c>
      <c r="B20" s="49">
        <v>1802950010</v>
      </c>
      <c r="C20" s="47" t="s">
        <v>28</v>
      </c>
      <c r="D20" s="16">
        <v>5</v>
      </c>
      <c r="E20" s="19">
        <f t="shared" si="4"/>
        <v>31.25</v>
      </c>
      <c r="F20" s="20">
        <f t="shared" ref="F20:F37" si="7">ROUND((E20*10%),0)</f>
        <v>3</v>
      </c>
      <c r="G20" s="20">
        <v>75</v>
      </c>
      <c r="H20" s="20">
        <f t="shared" si="0"/>
        <v>75</v>
      </c>
      <c r="I20" s="20">
        <f t="shared" si="5"/>
        <v>19</v>
      </c>
      <c r="J20" s="19">
        <v>90</v>
      </c>
      <c r="K20" s="20">
        <f t="shared" si="1"/>
        <v>23</v>
      </c>
      <c r="L20" s="20">
        <v>80</v>
      </c>
      <c r="M20" s="20">
        <f t="shared" si="2"/>
        <v>32</v>
      </c>
      <c r="N20" s="20">
        <f t="shared" si="3"/>
        <v>77</v>
      </c>
      <c r="O20" s="21" t="str">
        <f t="shared" si="6"/>
        <v>A-</v>
      </c>
    </row>
    <row r="21" spans="1:15" ht="15.75">
      <c r="A21" s="19">
        <v>5</v>
      </c>
      <c r="B21" s="48">
        <v>1802970086</v>
      </c>
      <c r="C21" s="47" t="s">
        <v>58</v>
      </c>
      <c r="D21" s="16">
        <v>4</v>
      </c>
      <c r="E21" s="19">
        <f t="shared" si="4"/>
        <v>25</v>
      </c>
      <c r="F21" s="20">
        <f t="shared" si="7"/>
        <v>3</v>
      </c>
      <c r="G21" s="20">
        <v>70</v>
      </c>
      <c r="H21" s="20">
        <f t="shared" si="0"/>
        <v>70</v>
      </c>
      <c r="I21" s="20">
        <f t="shared" si="5"/>
        <v>18</v>
      </c>
      <c r="J21" s="19">
        <v>85</v>
      </c>
      <c r="K21" s="20">
        <f t="shared" si="1"/>
        <v>21</v>
      </c>
      <c r="L21" s="20">
        <v>60</v>
      </c>
      <c r="M21" s="20">
        <f t="shared" si="2"/>
        <v>24</v>
      </c>
      <c r="N21" s="20">
        <f t="shared" si="3"/>
        <v>66</v>
      </c>
      <c r="O21" s="21" t="s">
        <v>56</v>
      </c>
    </row>
    <row r="22" spans="1:15" ht="15.75">
      <c r="A22" s="19">
        <v>6</v>
      </c>
      <c r="B22" s="50">
        <v>1802990023</v>
      </c>
      <c r="C22" s="47" t="s">
        <v>29</v>
      </c>
      <c r="D22" s="16">
        <v>8</v>
      </c>
      <c r="E22" s="19">
        <f t="shared" si="4"/>
        <v>50</v>
      </c>
      <c r="F22" s="20">
        <f t="shared" si="7"/>
        <v>5</v>
      </c>
      <c r="G22" s="20">
        <v>75</v>
      </c>
      <c r="H22" s="20">
        <f t="shared" si="0"/>
        <v>75</v>
      </c>
      <c r="I22" s="20">
        <f t="shared" si="5"/>
        <v>19</v>
      </c>
      <c r="J22" s="19">
        <v>90</v>
      </c>
      <c r="K22" s="20">
        <f t="shared" si="1"/>
        <v>23</v>
      </c>
      <c r="L22" s="20">
        <v>70</v>
      </c>
      <c r="M22" s="20">
        <f t="shared" si="2"/>
        <v>28</v>
      </c>
      <c r="N22" s="20">
        <f t="shared" si="3"/>
        <v>75</v>
      </c>
      <c r="O22" s="21" t="str">
        <f t="shared" si="6"/>
        <v>B+</v>
      </c>
    </row>
    <row r="23" spans="1:15" ht="15.75">
      <c r="A23" s="19">
        <v>7</v>
      </c>
      <c r="B23" s="50">
        <v>1802980007</v>
      </c>
      <c r="C23" s="47" t="s">
        <v>57</v>
      </c>
      <c r="D23" s="16">
        <v>9</v>
      </c>
      <c r="E23" s="19">
        <f t="shared" si="4"/>
        <v>56.25</v>
      </c>
      <c r="F23" s="20">
        <f t="shared" si="7"/>
        <v>6</v>
      </c>
      <c r="G23" s="20">
        <v>75</v>
      </c>
      <c r="H23" s="20">
        <f t="shared" si="0"/>
        <v>75</v>
      </c>
      <c r="I23" s="20">
        <f t="shared" si="5"/>
        <v>19</v>
      </c>
      <c r="J23" s="19">
        <v>85</v>
      </c>
      <c r="K23" s="20">
        <f t="shared" si="1"/>
        <v>21</v>
      </c>
      <c r="L23" s="20">
        <v>90</v>
      </c>
      <c r="M23" s="20">
        <f t="shared" si="2"/>
        <v>36</v>
      </c>
      <c r="N23" s="20">
        <f t="shared" si="3"/>
        <v>82</v>
      </c>
      <c r="O23" s="21" t="str">
        <f t="shared" si="6"/>
        <v>A</v>
      </c>
    </row>
    <row r="24" spans="1:15" ht="15.75">
      <c r="A24" s="19">
        <v>8</v>
      </c>
      <c r="B24" s="48">
        <v>1802950071</v>
      </c>
      <c r="C24" s="47" t="s">
        <v>30</v>
      </c>
      <c r="D24" s="16">
        <v>7</v>
      </c>
      <c r="E24" s="19">
        <f t="shared" si="4"/>
        <v>43.75</v>
      </c>
      <c r="F24" s="20">
        <f t="shared" si="7"/>
        <v>4</v>
      </c>
      <c r="G24" s="20">
        <v>75</v>
      </c>
      <c r="H24" s="20">
        <f t="shared" si="0"/>
        <v>75</v>
      </c>
      <c r="I24" s="20">
        <f t="shared" si="5"/>
        <v>19</v>
      </c>
      <c r="J24" s="19">
        <v>85</v>
      </c>
      <c r="K24" s="20">
        <f t="shared" si="1"/>
        <v>21</v>
      </c>
      <c r="L24" s="20">
        <v>90</v>
      </c>
      <c r="M24" s="20">
        <f t="shared" si="2"/>
        <v>36</v>
      </c>
      <c r="N24" s="20">
        <f t="shared" si="3"/>
        <v>80</v>
      </c>
      <c r="O24" s="21" t="str">
        <f t="shared" si="6"/>
        <v>A</v>
      </c>
    </row>
    <row r="25" spans="1:15" ht="15.75">
      <c r="A25" s="19">
        <v>9</v>
      </c>
      <c r="B25" s="46">
        <v>1802960035</v>
      </c>
      <c r="C25" s="47" t="s">
        <v>31</v>
      </c>
      <c r="D25" s="16">
        <v>5</v>
      </c>
      <c r="E25" s="19">
        <f t="shared" si="4"/>
        <v>31.25</v>
      </c>
      <c r="F25" s="20">
        <f t="shared" si="7"/>
        <v>3</v>
      </c>
      <c r="G25" s="20">
        <v>75</v>
      </c>
      <c r="H25" s="20">
        <f t="shared" si="0"/>
        <v>75</v>
      </c>
      <c r="I25" s="20">
        <f t="shared" si="5"/>
        <v>19</v>
      </c>
      <c r="J25" s="19">
        <v>90</v>
      </c>
      <c r="K25" s="20">
        <f t="shared" si="1"/>
        <v>23</v>
      </c>
      <c r="L25" s="20">
        <v>70</v>
      </c>
      <c r="M25" s="20">
        <f t="shared" si="2"/>
        <v>28</v>
      </c>
      <c r="N25" s="20">
        <f t="shared" si="3"/>
        <v>73</v>
      </c>
      <c r="O25" s="21" t="str">
        <f t="shared" si="6"/>
        <v>B+</v>
      </c>
    </row>
    <row r="26" spans="1:15" ht="15.75">
      <c r="A26" s="19">
        <v>10</v>
      </c>
      <c r="B26" s="46">
        <v>1802948063</v>
      </c>
      <c r="C26" s="51" t="s">
        <v>49</v>
      </c>
      <c r="D26" s="16">
        <v>5</v>
      </c>
      <c r="E26" s="19">
        <f t="shared" si="4"/>
        <v>31.25</v>
      </c>
      <c r="F26" s="20">
        <f t="shared" si="7"/>
        <v>3</v>
      </c>
      <c r="G26" s="20">
        <v>75</v>
      </c>
      <c r="H26" s="20">
        <f t="shared" si="0"/>
        <v>75</v>
      </c>
      <c r="I26" s="20">
        <f t="shared" si="5"/>
        <v>19</v>
      </c>
      <c r="J26" s="19">
        <v>90</v>
      </c>
      <c r="K26" s="20">
        <f t="shared" si="1"/>
        <v>23</v>
      </c>
      <c r="L26" s="20">
        <v>90</v>
      </c>
      <c r="M26" s="20">
        <f t="shared" si="2"/>
        <v>36</v>
      </c>
      <c r="N26" s="20">
        <f t="shared" si="3"/>
        <v>81</v>
      </c>
      <c r="O26" s="21" t="str">
        <f t="shared" si="6"/>
        <v>A</v>
      </c>
    </row>
    <row r="27" spans="1:15" ht="15.75">
      <c r="A27" s="19">
        <v>11</v>
      </c>
      <c r="B27" s="50">
        <v>1802850098</v>
      </c>
      <c r="C27" s="52" t="s">
        <v>50</v>
      </c>
      <c r="D27" s="16">
        <v>4</v>
      </c>
      <c r="E27" s="19">
        <f t="shared" si="4"/>
        <v>25</v>
      </c>
      <c r="F27" s="20">
        <f t="shared" si="7"/>
        <v>3</v>
      </c>
      <c r="G27" s="20">
        <v>75</v>
      </c>
      <c r="H27" s="20">
        <f t="shared" si="0"/>
        <v>75</v>
      </c>
      <c r="I27" s="20">
        <f t="shared" si="5"/>
        <v>19</v>
      </c>
      <c r="J27" s="19">
        <v>85</v>
      </c>
      <c r="K27" s="20">
        <f t="shared" si="1"/>
        <v>21</v>
      </c>
      <c r="L27" s="20">
        <v>90</v>
      </c>
      <c r="M27" s="20">
        <f t="shared" si="2"/>
        <v>36</v>
      </c>
      <c r="N27" s="20">
        <f t="shared" si="3"/>
        <v>79</v>
      </c>
      <c r="O27" s="21" t="str">
        <f t="shared" si="6"/>
        <v>A-</v>
      </c>
    </row>
    <row r="28" spans="1:15" ht="15.75">
      <c r="A28" s="19">
        <v>12</v>
      </c>
      <c r="B28" s="53">
        <v>1802990087</v>
      </c>
      <c r="C28" s="52" t="s">
        <v>51</v>
      </c>
      <c r="D28" s="16">
        <v>10</v>
      </c>
      <c r="E28" s="19">
        <f t="shared" si="4"/>
        <v>62.5</v>
      </c>
      <c r="F28" s="20">
        <f t="shared" si="7"/>
        <v>6</v>
      </c>
      <c r="G28" s="20">
        <v>75</v>
      </c>
      <c r="H28" s="20">
        <f t="shared" si="0"/>
        <v>75</v>
      </c>
      <c r="I28" s="20">
        <f t="shared" si="5"/>
        <v>19</v>
      </c>
      <c r="J28" s="19">
        <v>85</v>
      </c>
      <c r="K28" s="20">
        <f t="shared" si="1"/>
        <v>21</v>
      </c>
      <c r="L28" s="20">
        <v>90</v>
      </c>
      <c r="M28" s="20">
        <f t="shared" si="2"/>
        <v>36</v>
      </c>
      <c r="N28" s="20">
        <f t="shared" si="3"/>
        <v>82</v>
      </c>
      <c r="O28" s="21" t="str">
        <f t="shared" si="6"/>
        <v>A</v>
      </c>
    </row>
    <row r="29" spans="1:15" ht="15.75">
      <c r="A29" s="19">
        <v>13</v>
      </c>
      <c r="B29" s="46">
        <v>1802950011</v>
      </c>
      <c r="C29" s="54" t="s">
        <v>32</v>
      </c>
      <c r="D29" s="16">
        <v>6</v>
      </c>
      <c r="E29" s="19">
        <f t="shared" si="4"/>
        <v>37.5</v>
      </c>
      <c r="F29" s="20">
        <f t="shared" si="7"/>
        <v>4</v>
      </c>
      <c r="G29" s="20">
        <v>75</v>
      </c>
      <c r="H29" s="20">
        <f t="shared" si="0"/>
        <v>75</v>
      </c>
      <c r="I29" s="20">
        <f t="shared" si="5"/>
        <v>19</v>
      </c>
      <c r="J29" s="19">
        <v>85</v>
      </c>
      <c r="K29" s="20">
        <f t="shared" si="1"/>
        <v>21</v>
      </c>
      <c r="L29" s="20">
        <v>90</v>
      </c>
      <c r="M29" s="20">
        <f t="shared" si="2"/>
        <v>36</v>
      </c>
      <c r="N29" s="20">
        <f t="shared" si="3"/>
        <v>80</v>
      </c>
      <c r="O29" s="21" t="str">
        <f t="shared" si="6"/>
        <v>A</v>
      </c>
    </row>
    <row r="30" spans="1:15" ht="15.75">
      <c r="A30" s="19">
        <v>14</v>
      </c>
      <c r="B30" s="46">
        <v>1802780051</v>
      </c>
      <c r="C30" s="51" t="s">
        <v>55</v>
      </c>
      <c r="D30" s="16">
        <v>4</v>
      </c>
      <c r="E30" s="19">
        <f t="shared" si="4"/>
        <v>25</v>
      </c>
      <c r="F30" s="20">
        <f t="shared" si="7"/>
        <v>3</v>
      </c>
      <c r="G30" s="20">
        <v>60</v>
      </c>
      <c r="H30" s="20">
        <f t="shared" si="0"/>
        <v>60</v>
      </c>
      <c r="I30" s="20">
        <f t="shared" si="5"/>
        <v>15</v>
      </c>
      <c r="J30" s="19">
        <v>60</v>
      </c>
      <c r="K30" s="20">
        <f t="shared" si="1"/>
        <v>15</v>
      </c>
      <c r="L30" s="20">
        <v>90</v>
      </c>
      <c r="M30" s="20">
        <f t="shared" si="2"/>
        <v>36</v>
      </c>
      <c r="N30" s="20">
        <f t="shared" si="3"/>
        <v>69</v>
      </c>
      <c r="O30" s="21" t="s">
        <v>56</v>
      </c>
    </row>
    <row r="31" spans="1:15" ht="15.75">
      <c r="A31" s="19">
        <v>15</v>
      </c>
      <c r="B31" s="46">
        <v>1802900048</v>
      </c>
      <c r="C31" s="47" t="s">
        <v>33</v>
      </c>
      <c r="D31" s="16">
        <v>8</v>
      </c>
      <c r="E31" s="19">
        <f t="shared" si="4"/>
        <v>50</v>
      </c>
      <c r="F31" s="20">
        <f t="shared" si="7"/>
        <v>5</v>
      </c>
      <c r="G31" s="20">
        <v>80</v>
      </c>
      <c r="H31" s="20">
        <f t="shared" si="0"/>
        <v>80</v>
      </c>
      <c r="I31" s="20">
        <f t="shared" si="5"/>
        <v>20</v>
      </c>
      <c r="J31" s="19">
        <v>85</v>
      </c>
      <c r="K31" s="20">
        <f t="shared" si="1"/>
        <v>21</v>
      </c>
      <c r="L31" s="20">
        <v>90</v>
      </c>
      <c r="M31" s="20">
        <f t="shared" si="2"/>
        <v>36</v>
      </c>
      <c r="N31" s="20">
        <f t="shared" si="3"/>
        <v>82</v>
      </c>
      <c r="O31" s="21" t="str">
        <f t="shared" si="6"/>
        <v>A</v>
      </c>
    </row>
    <row r="32" spans="1:15" ht="15.75">
      <c r="A32" s="19">
        <v>16</v>
      </c>
      <c r="B32" s="48">
        <v>1802980072</v>
      </c>
      <c r="C32" s="51" t="s">
        <v>34</v>
      </c>
      <c r="D32" s="16">
        <v>7</v>
      </c>
      <c r="E32" s="19">
        <f t="shared" si="4"/>
        <v>43.75</v>
      </c>
      <c r="F32" s="20">
        <f t="shared" si="7"/>
        <v>4</v>
      </c>
      <c r="G32" s="20">
        <v>75</v>
      </c>
      <c r="H32" s="20">
        <f t="shared" si="0"/>
        <v>75</v>
      </c>
      <c r="I32" s="20">
        <f t="shared" si="5"/>
        <v>19</v>
      </c>
      <c r="J32" s="19">
        <v>80</v>
      </c>
      <c r="K32" s="20">
        <f t="shared" si="1"/>
        <v>20</v>
      </c>
      <c r="L32" s="20">
        <v>85</v>
      </c>
      <c r="M32" s="20">
        <f t="shared" si="2"/>
        <v>34</v>
      </c>
      <c r="N32" s="20">
        <f t="shared" si="3"/>
        <v>77</v>
      </c>
      <c r="O32" s="21" t="str">
        <f t="shared" si="6"/>
        <v>A-</v>
      </c>
    </row>
    <row r="33" spans="1:15" ht="15.75">
      <c r="A33" s="19">
        <v>17</v>
      </c>
      <c r="B33" s="46">
        <v>1802980097</v>
      </c>
      <c r="C33" s="47" t="s">
        <v>54</v>
      </c>
      <c r="D33" s="16">
        <v>9</v>
      </c>
      <c r="E33" s="19">
        <f t="shared" si="4"/>
        <v>56.25</v>
      </c>
      <c r="F33" s="20">
        <f t="shared" si="7"/>
        <v>6</v>
      </c>
      <c r="G33" s="20">
        <v>75</v>
      </c>
      <c r="H33" s="20">
        <f t="shared" si="0"/>
        <v>75</v>
      </c>
      <c r="I33" s="20">
        <f t="shared" si="5"/>
        <v>19</v>
      </c>
      <c r="J33" s="19">
        <v>85</v>
      </c>
      <c r="K33" s="20">
        <f t="shared" si="1"/>
        <v>21</v>
      </c>
      <c r="L33" s="20">
        <v>80</v>
      </c>
      <c r="M33" s="20">
        <f t="shared" si="2"/>
        <v>32</v>
      </c>
      <c r="N33" s="20">
        <f t="shared" si="3"/>
        <v>78</v>
      </c>
      <c r="O33" s="21" t="str">
        <f t="shared" si="6"/>
        <v>A-</v>
      </c>
    </row>
    <row r="34" spans="1:15" ht="15.75">
      <c r="A34" s="19">
        <v>18</v>
      </c>
      <c r="B34" s="46">
        <v>1802980045</v>
      </c>
      <c r="C34" s="47" t="s">
        <v>53</v>
      </c>
      <c r="D34" s="16">
        <v>9</v>
      </c>
      <c r="E34" s="19">
        <f t="shared" si="4"/>
        <v>56.25</v>
      </c>
      <c r="F34" s="20">
        <f t="shared" si="7"/>
        <v>6</v>
      </c>
      <c r="G34" s="20">
        <v>75</v>
      </c>
      <c r="H34" s="20">
        <f t="shared" si="0"/>
        <v>75</v>
      </c>
      <c r="I34" s="20">
        <f t="shared" si="5"/>
        <v>19</v>
      </c>
      <c r="J34" s="19">
        <v>85</v>
      </c>
      <c r="K34" s="20">
        <f t="shared" si="1"/>
        <v>21</v>
      </c>
      <c r="L34" s="20">
        <v>80</v>
      </c>
      <c r="M34" s="20">
        <f t="shared" si="2"/>
        <v>32</v>
      </c>
      <c r="N34" s="20">
        <f t="shared" si="3"/>
        <v>78</v>
      </c>
      <c r="O34" s="21" t="str">
        <f t="shared" si="6"/>
        <v>A-</v>
      </c>
    </row>
    <row r="35" spans="1:15" ht="15.75">
      <c r="A35" s="19">
        <v>19</v>
      </c>
      <c r="B35" s="48">
        <v>1802990073</v>
      </c>
      <c r="C35" s="55" t="s">
        <v>35</v>
      </c>
      <c r="D35" s="16">
        <v>9</v>
      </c>
      <c r="E35" s="19">
        <f t="shared" si="4"/>
        <v>56.25</v>
      </c>
      <c r="F35" s="20">
        <f t="shared" si="7"/>
        <v>6</v>
      </c>
      <c r="G35" s="20">
        <v>80</v>
      </c>
      <c r="H35" s="20">
        <f t="shared" si="0"/>
        <v>80</v>
      </c>
      <c r="I35" s="20">
        <f t="shared" si="5"/>
        <v>20</v>
      </c>
      <c r="J35" s="19">
        <v>90</v>
      </c>
      <c r="K35" s="20">
        <f t="shared" si="1"/>
        <v>23</v>
      </c>
      <c r="L35" s="20">
        <v>90</v>
      </c>
      <c r="M35" s="20">
        <f t="shared" si="2"/>
        <v>36</v>
      </c>
      <c r="N35" s="20">
        <f t="shared" si="3"/>
        <v>85</v>
      </c>
      <c r="O35" s="21" t="s">
        <v>63</v>
      </c>
    </row>
    <row r="36" spans="1:15" ht="15.75">
      <c r="A36" s="19">
        <v>20</v>
      </c>
      <c r="B36" s="46">
        <v>1802970066</v>
      </c>
      <c r="C36" s="47" t="s">
        <v>52</v>
      </c>
      <c r="D36" s="16">
        <v>8</v>
      </c>
      <c r="E36" s="19">
        <f t="shared" si="4"/>
        <v>50</v>
      </c>
      <c r="F36" s="20">
        <f t="shared" si="7"/>
        <v>5</v>
      </c>
      <c r="G36" s="20">
        <v>75</v>
      </c>
      <c r="H36" s="20">
        <f t="shared" si="0"/>
        <v>75</v>
      </c>
      <c r="I36" s="20">
        <f t="shared" si="5"/>
        <v>19</v>
      </c>
      <c r="J36" s="19">
        <v>90</v>
      </c>
      <c r="K36" s="20">
        <f t="shared" si="1"/>
        <v>23</v>
      </c>
      <c r="L36" s="20">
        <v>90</v>
      </c>
      <c r="M36" s="20">
        <f t="shared" si="2"/>
        <v>36</v>
      </c>
      <c r="N36" s="20">
        <f t="shared" si="3"/>
        <v>83</v>
      </c>
      <c r="O36" s="21" t="str">
        <f t="shared" si="6"/>
        <v>A</v>
      </c>
    </row>
    <row r="37" spans="1:15" ht="15.75">
      <c r="A37" s="19">
        <v>21</v>
      </c>
      <c r="B37" s="46">
        <v>1802000029</v>
      </c>
      <c r="C37" s="47" t="s">
        <v>36</v>
      </c>
      <c r="D37" s="16">
        <v>9</v>
      </c>
      <c r="E37" s="19">
        <f t="shared" si="4"/>
        <v>56.25</v>
      </c>
      <c r="F37" s="20">
        <f t="shared" si="7"/>
        <v>6</v>
      </c>
      <c r="G37" s="20">
        <v>75</v>
      </c>
      <c r="H37" s="20">
        <f t="shared" si="0"/>
        <v>75</v>
      </c>
      <c r="I37" s="20">
        <f t="shared" si="5"/>
        <v>19</v>
      </c>
      <c r="J37" s="19">
        <v>90</v>
      </c>
      <c r="K37" s="20">
        <f t="shared" si="1"/>
        <v>23</v>
      </c>
      <c r="L37" s="20">
        <v>79</v>
      </c>
      <c r="M37" s="20">
        <f t="shared" si="2"/>
        <v>32</v>
      </c>
      <c r="N37" s="20">
        <f t="shared" si="3"/>
        <v>80</v>
      </c>
      <c r="O37" s="21" t="str">
        <f t="shared" si="6"/>
        <v>A</v>
      </c>
    </row>
    <row r="38" spans="1:15" ht="15.75">
      <c r="A38" s="19">
        <v>22</v>
      </c>
      <c r="B38" s="46">
        <v>1802990014</v>
      </c>
      <c r="C38" s="47" t="s">
        <v>37</v>
      </c>
      <c r="D38" s="16">
        <v>10</v>
      </c>
      <c r="E38" s="19">
        <f>(D38/16)*100</f>
        <v>62.5</v>
      </c>
      <c r="F38" s="20">
        <f>ROUND((E38*10%),0)</f>
        <v>6</v>
      </c>
      <c r="G38" s="20">
        <v>75</v>
      </c>
      <c r="H38" s="20">
        <f t="shared" si="0"/>
        <v>75</v>
      </c>
      <c r="I38" s="20">
        <f>ROUND((H38*25%),0)</f>
        <v>19</v>
      </c>
      <c r="J38" s="19">
        <v>90</v>
      </c>
      <c r="K38" s="20">
        <f t="shared" si="1"/>
        <v>23</v>
      </c>
      <c r="L38" s="20">
        <v>80</v>
      </c>
      <c r="M38" s="20">
        <f t="shared" si="2"/>
        <v>32</v>
      </c>
      <c r="N38" s="20">
        <f t="shared" si="3"/>
        <v>80</v>
      </c>
      <c r="O38" s="21" t="str">
        <f>IF(N38&gt;=80,"A",IF(N38&gt;=76.25,"A-",IF(N38&gt;=68.75,"B+",IF(N38&gt;=65,"B",IF(N38&gt;=62.5,"B-",IF(N38&gt;=57.5,"C+",IF(N38&gt;=55,"C",IF(N38&gt;=51.25,"C-",IF(N38&gt;=43.75,"D+",IF(N38&gt;=40,"D","E"))))))))))</f>
        <v>A</v>
      </c>
    </row>
    <row r="39" spans="1:15" ht="15.75">
      <c r="A39" s="19">
        <v>23</v>
      </c>
      <c r="B39" s="46">
        <v>1802970033</v>
      </c>
      <c r="C39" s="47" t="s">
        <v>38</v>
      </c>
      <c r="D39" s="16">
        <v>9</v>
      </c>
      <c r="E39" s="19">
        <f t="shared" ref="E39:E43" si="8">(D39/16)*100</f>
        <v>56.25</v>
      </c>
      <c r="F39" s="20">
        <f>ROUND((E39*10%),0)</f>
        <v>6</v>
      </c>
      <c r="G39" s="20">
        <v>75</v>
      </c>
      <c r="H39" s="20">
        <f t="shared" si="0"/>
        <v>75</v>
      </c>
      <c r="I39" s="20">
        <f t="shared" ref="I39:I43" si="9">ROUND((H39*25%),0)</f>
        <v>19</v>
      </c>
      <c r="J39" s="19">
        <v>85</v>
      </c>
      <c r="K39" s="20">
        <f t="shared" si="1"/>
        <v>21</v>
      </c>
      <c r="L39" s="20">
        <v>85</v>
      </c>
      <c r="M39" s="20">
        <f t="shared" si="2"/>
        <v>34</v>
      </c>
      <c r="N39" s="20">
        <f t="shared" si="3"/>
        <v>80</v>
      </c>
      <c r="O39" s="21" t="str">
        <f t="shared" ref="O39:O42" si="10">IF(N39&gt;=80,"A",IF(N39&gt;=76.25,"A-",IF(N39&gt;=68.75,"B+",IF(N39&gt;=65,"B",IF(N39&gt;=62.5,"B-",IF(N39&gt;=57.5,"C+",IF(N39&gt;=55,"C",IF(N39&gt;=51.25,"C-",IF(N39&gt;=43.75,"D+",IF(N39&gt;=40,"D","E"))))))))))</f>
        <v>A</v>
      </c>
    </row>
    <row r="40" spans="1:15" ht="15.75">
      <c r="A40" s="19">
        <v>24</v>
      </c>
      <c r="B40" s="46">
        <v>1802950016</v>
      </c>
      <c r="C40" s="47" t="s">
        <v>39</v>
      </c>
      <c r="D40" s="16">
        <v>9</v>
      </c>
      <c r="E40" s="19">
        <f t="shared" si="8"/>
        <v>56.25</v>
      </c>
      <c r="F40" s="20">
        <f t="shared" ref="F40:F43" si="11">ROUND((E40*10%),0)</f>
        <v>6</v>
      </c>
      <c r="G40" s="20">
        <v>80</v>
      </c>
      <c r="H40" s="20">
        <f t="shared" si="0"/>
        <v>80</v>
      </c>
      <c r="I40" s="20">
        <f t="shared" si="9"/>
        <v>20</v>
      </c>
      <c r="J40" s="19">
        <v>85</v>
      </c>
      <c r="K40" s="20">
        <f t="shared" si="1"/>
        <v>21</v>
      </c>
      <c r="L40" s="20">
        <v>75</v>
      </c>
      <c r="M40" s="20">
        <f t="shared" si="2"/>
        <v>30</v>
      </c>
      <c r="N40" s="20">
        <f t="shared" si="3"/>
        <v>77</v>
      </c>
      <c r="O40" s="21" t="str">
        <f t="shared" si="10"/>
        <v>A-</v>
      </c>
    </row>
    <row r="41" spans="1:15" ht="15.75">
      <c r="A41" s="19">
        <v>25</v>
      </c>
      <c r="B41" s="46">
        <v>1802000068</v>
      </c>
      <c r="C41" s="54" t="s">
        <v>59</v>
      </c>
      <c r="D41" s="16">
        <v>5</v>
      </c>
      <c r="E41" s="19">
        <f t="shared" si="8"/>
        <v>31.25</v>
      </c>
      <c r="F41" s="20">
        <f t="shared" si="11"/>
        <v>3</v>
      </c>
      <c r="G41" s="20">
        <v>75</v>
      </c>
      <c r="H41" s="20">
        <f t="shared" si="0"/>
        <v>75</v>
      </c>
      <c r="I41" s="20">
        <f t="shared" si="9"/>
        <v>19</v>
      </c>
      <c r="J41" s="19">
        <v>80</v>
      </c>
      <c r="K41" s="20">
        <f t="shared" ref="K41:K43" si="12">ROUND((J41*25%),0)</f>
        <v>20</v>
      </c>
      <c r="L41" s="20">
        <v>50</v>
      </c>
      <c r="M41" s="20">
        <f t="shared" ref="M41:M43" si="13">ROUND((L41*40%),0)</f>
        <v>20</v>
      </c>
      <c r="N41" s="20">
        <f t="shared" si="3"/>
        <v>62</v>
      </c>
      <c r="O41" s="21" t="str">
        <f t="shared" si="10"/>
        <v>C+</v>
      </c>
    </row>
    <row r="42" spans="1:15" ht="15.75">
      <c r="A42" s="19">
        <v>26</v>
      </c>
      <c r="B42" s="48">
        <v>1802080095</v>
      </c>
      <c r="C42" s="56" t="s">
        <v>60</v>
      </c>
      <c r="D42" s="58">
        <v>9</v>
      </c>
      <c r="E42" s="19">
        <f t="shared" si="8"/>
        <v>56.25</v>
      </c>
      <c r="F42" s="20">
        <f t="shared" si="11"/>
        <v>6</v>
      </c>
      <c r="G42" s="20">
        <v>75</v>
      </c>
      <c r="H42" s="20">
        <f t="shared" si="0"/>
        <v>75</v>
      </c>
      <c r="I42" s="20">
        <f t="shared" si="9"/>
        <v>19</v>
      </c>
      <c r="J42" s="19">
        <v>75</v>
      </c>
      <c r="K42" s="20">
        <f t="shared" si="12"/>
        <v>19</v>
      </c>
      <c r="L42" s="20">
        <v>85</v>
      </c>
      <c r="M42" s="20">
        <f t="shared" si="13"/>
        <v>34</v>
      </c>
      <c r="N42" s="20">
        <f t="shared" si="3"/>
        <v>78</v>
      </c>
      <c r="O42" s="21" t="str">
        <f t="shared" si="10"/>
        <v>A-</v>
      </c>
    </row>
    <row r="43" spans="1:15" ht="15.75">
      <c r="A43" s="19">
        <v>27</v>
      </c>
      <c r="B43" s="48">
        <v>1602980095</v>
      </c>
      <c r="C43" s="57" t="s">
        <v>61</v>
      </c>
      <c r="D43" s="58">
        <v>4</v>
      </c>
      <c r="E43" s="19">
        <f t="shared" si="8"/>
        <v>25</v>
      </c>
      <c r="F43" s="20">
        <f t="shared" si="11"/>
        <v>3</v>
      </c>
      <c r="G43" s="20">
        <v>60</v>
      </c>
      <c r="H43" s="20">
        <f t="shared" si="0"/>
        <v>60</v>
      </c>
      <c r="I43" s="20">
        <f t="shared" si="9"/>
        <v>15</v>
      </c>
      <c r="J43" s="19">
        <v>60</v>
      </c>
      <c r="K43" s="20">
        <f t="shared" si="12"/>
        <v>15</v>
      </c>
      <c r="L43" s="20">
        <v>65</v>
      </c>
      <c r="M43" s="20">
        <f t="shared" si="13"/>
        <v>26</v>
      </c>
      <c r="N43" s="20">
        <f t="shared" si="3"/>
        <v>59</v>
      </c>
      <c r="O43" s="21" t="s">
        <v>62</v>
      </c>
    </row>
    <row r="44" spans="1:15" ht="16.5" thickBot="1">
      <c r="A44" s="19">
        <v>28</v>
      </c>
      <c r="B44" s="59">
        <v>1802990092</v>
      </c>
      <c r="C44" s="22" t="s">
        <v>41</v>
      </c>
      <c r="D44" s="58">
        <v>6</v>
      </c>
      <c r="E44" s="19">
        <f t="shared" ref="E44" si="14">(D44/16)*100</f>
        <v>37.5</v>
      </c>
      <c r="F44" s="20">
        <f t="shared" ref="F44" si="15">ROUND((E44*10%),0)</f>
        <v>4</v>
      </c>
      <c r="G44" s="20">
        <v>75</v>
      </c>
      <c r="H44" s="20">
        <f t="shared" si="0"/>
        <v>75</v>
      </c>
      <c r="I44" s="20">
        <f t="shared" ref="I44" si="16">ROUND((H44*25%),0)</f>
        <v>19</v>
      </c>
      <c r="J44" s="19">
        <v>90</v>
      </c>
      <c r="K44" s="20">
        <f t="shared" ref="K44" si="17">ROUND((J44*25%),0)</f>
        <v>23</v>
      </c>
      <c r="L44" s="20">
        <v>75</v>
      </c>
      <c r="M44" s="20">
        <f t="shared" ref="M44" si="18">ROUND((L44*40%),0)</f>
        <v>30</v>
      </c>
      <c r="N44" s="20">
        <f t="shared" si="3"/>
        <v>76</v>
      </c>
      <c r="O44" s="21" t="str">
        <f t="shared" ref="O44:O45" si="19">IF(N44&gt;=80,"A",IF(N44&gt;=76.25,"A-",IF(N44&gt;=68.75,"B+",IF(N44&gt;=65,"B",IF(N44&gt;=62.5,"B-",IF(N44&gt;=57.5,"C+",IF(N44&gt;=55,"C",IF(N44&gt;=51.25,"C-",IF(N44&gt;=43.75,"D+",IF(N44&gt;=40,"D","E"))))))))))</f>
        <v>B+</v>
      </c>
    </row>
    <row r="45" spans="1:15" ht="17.25" thickTop="1" thickBot="1">
      <c r="A45" s="19">
        <v>29</v>
      </c>
      <c r="B45" s="60">
        <v>1802860083</v>
      </c>
      <c r="C45" s="17" t="s">
        <v>48</v>
      </c>
      <c r="D45" s="58">
        <v>6</v>
      </c>
      <c r="E45" s="19">
        <v>37.5</v>
      </c>
      <c r="F45" s="20">
        <v>4</v>
      </c>
      <c r="G45" s="20">
        <v>75</v>
      </c>
      <c r="H45" s="5">
        <v>75</v>
      </c>
      <c r="I45" s="5">
        <v>19</v>
      </c>
      <c r="J45" s="19">
        <v>90</v>
      </c>
      <c r="K45" s="20">
        <v>23</v>
      </c>
      <c r="L45" s="20">
        <v>75</v>
      </c>
      <c r="M45" s="20">
        <v>30</v>
      </c>
      <c r="N45" s="20">
        <v>76</v>
      </c>
      <c r="O45" s="21" t="str">
        <f t="shared" si="19"/>
        <v>B+</v>
      </c>
    </row>
    <row r="46" spans="1:15" ht="16.5" thickTop="1">
      <c r="A46" s="4"/>
      <c r="B46" s="44" t="s">
        <v>17</v>
      </c>
      <c r="C46" s="44"/>
      <c r="D46" s="44"/>
      <c r="E46" s="5">
        <f>AVERAGE(E17:E44)</f>
        <v>45.535714285714285</v>
      </c>
      <c r="F46" s="6">
        <f>AVERAGE(F17:F45)</f>
        <v>4.6551724137931032</v>
      </c>
      <c r="G46" s="7">
        <f>AVERAGE(G17:G45)</f>
        <v>74.310344827586206</v>
      </c>
      <c r="H46" s="5">
        <f t="shared" ref="H46:N46" si="20">AVERAGE(H17:H45)</f>
        <v>74.310344827586206</v>
      </c>
      <c r="I46" s="6">
        <f t="shared" si="20"/>
        <v>18.793103448275861</v>
      </c>
      <c r="J46" s="5">
        <f t="shared" si="20"/>
        <v>84.65517241379311</v>
      </c>
      <c r="K46" s="6">
        <f t="shared" si="20"/>
        <v>21.275862068965516</v>
      </c>
      <c r="L46" s="5">
        <f t="shared" si="20"/>
        <v>80.482758620689651</v>
      </c>
      <c r="M46" s="6">
        <f t="shared" si="20"/>
        <v>32.206896551724135</v>
      </c>
      <c r="N46" s="6">
        <f t="shared" si="20"/>
        <v>76.931034482758619</v>
      </c>
      <c r="O46" s="8"/>
    </row>
    <row r="47" spans="1:15" ht="15.75">
      <c r="A47" s="4"/>
      <c r="B47" s="24" t="s">
        <v>18</v>
      </c>
      <c r="C47" s="24"/>
      <c r="D47" s="24"/>
      <c r="E47" s="9">
        <f>MAX(E17:E44)</f>
        <v>62.5</v>
      </c>
      <c r="F47" s="10">
        <f t="shared" ref="F47:N47" si="21">MAX(F17:F45)</f>
        <v>6</v>
      </c>
      <c r="G47" s="9">
        <f t="shared" si="21"/>
        <v>80</v>
      </c>
      <c r="H47" s="9">
        <f t="shared" si="21"/>
        <v>80</v>
      </c>
      <c r="I47" s="10">
        <f t="shared" si="21"/>
        <v>20</v>
      </c>
      <c r="J47" s="9">
        <f t="shared" si="21"/>
        <v>90</v>
      </c>
      <c r="K47" s="10">
        <f t="shared" si="21"/>
        <v>23</v>
      </c>
      <c r="L47" s="9">
        <f t="shared" si="21"/>
        <v>90</v>
      </c>
      <c r="M47" s="10">
        <f t="shared" si="21"/>
        <v>36</v>
      </c>
      <c r="N47" s="10">
        <f t="shared" si="21"/>
        <v>85</v>
      </c>
      <c r="O47" s="11"/>
    </row>
    <row r="48" spans="1:15" ht="16.5" thickBot="1">
      <c r="A48" s="4"/>
      <c r="B48" s="43" t="s">
        <v>19</v>
      </c>
      <c r="C48" s="43"/>
      <c r="D48" s="43"/>
      <c r="E48" s="12">
        <f>MIN(E17:E44)</f>
        <v>25</v>
      </c>
      <c r="F48" s="13">
        <f t="shared" ref="F48:N48" si="22">MIN(F17:F45)</f>
        <v>3</v>
      </c>
      <c r="G48" s="12">
        <f t="shared" si="22"/>
        <v>60</v>
      </c>
      <c r="H48" s="12">
        <f t="shared" si="22"/>
        <v>60</v>
      </c>
      <c r="I48" s="13">
        <f t="shared" si="22"/>
        <v>15</v>
      </c>
      <c r="J48" s="12">
        <f t="shared" si="22"/>
        <v>60</v>
      </c>
      <c r="K48" s="13">
        <f t="shared" si="22"/>
        <v>15</v>
      </c>
      <c r="L48" s="12">
        <f t="shared" si="22"/>
        <v>50</v>
      </c>
      <c r="M48" s="13">
        <f t="shared" si="22"/>
        <v>20</v>
      </c>
      <c r="N48" s="13">
        <f t="shared" si="22"/>
        <v>59</v>
      </c>
      <c r="O48" s="11"/>
    </row>
    <row r="49" spans="1:15" ht="16.5" thickTop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.75">
      <c r="A50" s="2"/>
      <c r="B50" s="23"/>
      <c r="C50" s="17"/>
      <c r="D50" s="2"/>
      <c r="E50" s="2"/>
      <c r="F50" s="2"/>
      <c r="G50" s="2"/>
      <c r="H50" s="2"/>
      <c r="I50" s="2" t="s">
        <v>20</v>
      </c>
      <c r="J50" s="2"/>
      <c r="K50" s="2"/>
      <c r="L50" s="2"/>
      <c r="M50" s="2"/>
      <c r="N50" s="2"/>
      <c r="O50" s="2"/>
    </row>
    <row r="51" spans="1:15" ht="15.75">
      <c r="A51" s="2"/>
      <c r="B51" s="2"/>
      <c r="C51" s="2"/>
      <c r="D51" s="2"/>
      <c r="E51" s="2"/>
      <c r="F51" s="2"/>
      <c r="G51" s="2"/>
      <c r="H51" s="2"/>
      <c r="I51" s="2" t="s">
        <v>21</v>
      </c>
      <c r="J51" s="2"/>
      <c r="K51" s="2"/>
      <c r="L51" s="2"/>
      <c r="M51" s="2"/>
      <c r="N51" s="2"/>
      <c r="O51" s="2"/>
    </row>
    <row r="52" spans="1:15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.75">
      <c r="A55" s="2"/>
      <c r="B55" s="2"/>
      <c r="C55" s="2"/>
      <c r="D55" s="2"/>
      <c r="E55" s="2"/>
      <c r="F55" s="2"/>
      <c r="G55" s="2"/>
      <c r="H55" s="2"/>
      <c r="I55" s="2" t="s">
        <v>46</v>
      </c>
      <c r="J55" s="2"/>
      <c r="K55" s="2"/>
      <c r="L55" s="2"/>
      <c r="M55" s="2"/>
      <c r="N55" s="2"/>
      <c r="O55" s="2"/>
    </row>
    <row r="56" spans="1:15" ht="15.75">
      <c r="A56" s="2"/>
      <c r="B56" s="2"/>
      <c r="C56" s="2"/>
      <c r="D56" s="2"/>
      <c r="E56" s="1"/>
      <c r="F56" s="2"/>
      <c r="G56" s="2"/>
      <c r="H56" s="2"/>
      <c r="I56" s="2" t="s">
        <v>47</v>
      </c>
      <c r="J56" s="2"/>
      <c r="K56" s="2"/>
      <c r="L56" s="2"/>
      <c r="M56" s="2"/>
      <c r="N56" s="2"/>
      <c r="O56" s="2"/>
    </row>
    <row r="58" spans="1:15">
      <c r="B58" s="15" t="s">
        <v>65</v>
      </c>
      <c r="C58" t="s">
        <v>64</v>
      </c>
    </row>
  </sheetData>
  <mergeCells count="6">
    <mergeCell ref="O12:O15"/>
    <mergeCell ref="A1:N1"/>
    <mergeCell ref="A2:N2"/>
    <mergeCell ref="A3:N3"/>
    <mergeCell ref="A5:N5"/>
    <mergeCell ref="A6:N6"/>
  </mergeCells>
  <hyperlinks>
    <hyperlink ref="C19" r:id="rId1" display="http://localhost:8082/pesertadidik/detail/139942d8-230b-4a1b-985b-e27cf5cf6bf6"/>
  </hyperlinks>
  <pageMargins left="0.7" right="0.7" top="0.75" bottom="0.75" header="0.3" footer="0.3"/>
  <pageSetup scale="70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2020-02-10T08:34:48Z</cp:lastPrinted>
  <dcterms:created xsi:type="dcterms:W3CDTF">2020-01-07T06:56:22Z</dcterms:created>
  <dcterms:modified xsi:type="dcterms:W3CDTF">2020-02-10T08:34:49Z</dcterms:modified>
</cp:coreProperties>
</file>