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39" i="1"/>
  <c r="J39"/>
  <c r="G39"/>
  <c r="L38"/>
  <c r="J38"/>
  <c r="G38"/>
  <c r="L37"/>
  <c r="J37"/>
  <c r="G37"/>
  <c r="M36"/>
  <c r="K36"/>
  <c r="H36"/>
  <c r="I36" s="1"/>
  <c r="E36"/>
  <c r="F36" s="1"/>
  <c r="M35"/>
  <c r="K35"/>
  <c r="H35"/>
  <c r="I35" s="1"/>
  <c r="E35"/>
  <c r="F35" s="1"/>
  <c r="M34"/>
  <c r="K34"/>
  <c r="H34"/>
  <c r="I34" s="1"/>
  <c r="E34"/>
  <c r="F34" s="1"/>
  <c r="M33"/>
  <c r="K33"/>
  <c r="H33"/>
  <c r="I33" s="1"/>
  <c r="E33"/>
  <c r="F33" s="1"/>
  <c r="M32"/>
  <c r="K32"/>
  <c r="H32"/>
  <c r="I32" s="1"/>
  <c r="E32"/>
  <c r="F32" s="1"/>
  <c r="M31"/>
  <c r="K31"/>
  <c r="H31"/>
  <c r="I31" s="1"/>
  <c r="E31"/>
  <c r="F31" s="1"/>
  <c r="M30"/>
  <c r="K30"/>
  <c r="H30"/>
  <c r="I30" s="1"/>
  <c r="E30"/>
  <c r="F30" s="1"/>
  <c r="M29"/>
  <c r="K29"/>
  <c r="H29"/>
  <c r="I29" s="1"/>
  <c r="E29"/>
  <c r="F29" s="1"/>
  <c r="M28"/>
  <c r="K28"/>
  <c r="H28"/>
  <c r="I28" s="1"/>
  <c r="E28"/>
  <c r="F28" s="1"/>
  <c r="M27"/>
  <c r="K27"/>
  <c r="I27"/>
  <c r="E27"/>
  <c r="F27" s="1"/>
  <c r="M26"/>
  <c r="K26"/>
  <c r="H26"/>
  <c r="I26" s="1"/>
  <c r="E26"/>
  <c r="F26" s="1"/>
  <c r="M25"/>
  <c r="K25"/>
  <c r="H25"/>
  <c r="I25" s="1"/>
  <c r="E25"/>
  <c r="F25" s="1"/>
  <c r="M24"/>
  <c r="H24"/>
  <c r="I24" s="1"/>
  <c r="E24"/>
  <c r="F24" s="1"/>
  <c r="M23"/>
  <c r="K23"/>
  <c r="H23"/>
  <c r="I23" s="1"/>
  <c r="E23"/>
  <c r="F23" s="1"/>
  <c r="M22"/>
  <c r="K22"/>
  <c r="H22"/>
  <c r="I22" s="1"/>
  <c r="E22"/>
  <c r="F22" s="1"/>
  <c r="M21"/>
  <c r="K21"/>
  <c r="H21"/>
  <c r="I21" s="1"/>
  <c r="E21"/>
  <c r="F21" s="1"/>
  <c r="M20"/>
  <c r="K20"/>
  <c r="H20"/>
  <c r="I20" s="1"/>
  <c r="E20"/>
  <c r="F20" s="1"/>
  <c r="M19"/>
  <c r="K19"/>
  <c r="H19"/>
  <c r="I19" s="1"/>
  <c r="E19"/>
  <c r="F19" s="1"/>
  <c r="M18"/>
  <c r="K18"/>
  <c r="H18"/>
  <c r="I18" s="1"/>
  <c r="E18"/>
  <c r="F18" s="1"/>
  <c r="M17"/>
  <c r="K17"/>
  <c r="H17"/>
  <c r="E17"/>
  <c r="H38" l="1"/>
  <c r="N27"/>
  <c r="N31"/>
  <c r="N35"/>
  <c r="O35" s="1"/>
  <c r="N20"/>
  <c r="O20" s="1"/>
  <c r="N24"/>
  <c r="O24" s="1"/>
  <c r="N28"/>
  <c r="O28" s="1"/>
  <c r="N32"/>
  <c r="N36"/>
  <c r="O36" s="1"/>
  <c r="H39"/>
  <c r="N19"/>
  <c r="N23"/>
  <c r="O23" s="1"/>
  <c r="K39"/>
  <c r="M37"/>
  <c r="N21"/>
  <c r="O21" s="1"/>
  <c r="N25"/>
  <c r="O25" s="1"/>
  <c r="N29"/>
  <c r="O29" s="1"/>
  <c r="N33"/>
  <c r="O33" s="1"/>
  <c r="E37"/>
  <c r="N18"/>
  <c r="O18" s="1"/>
  <c r="N22"/>
  <c r="O22" s="1"/>
  <c r="N26"/>
  <c r="O26" s="1"/>
  <c r="N30"/>
  <c r="O30" s="1"/>
  <c r="N34"/>
  <c r="O34" s="1"/>
  <c r="M38"/>
  <c r="M39"/>
  <c r="I17"/>
  <c r="E38"/>
  <c r="F17"/>
  <c r="H37"/>
  <c r="K38"/>
  <c r="E39"/>
  <c r="K37"/>
  <c r="I37" l="1"/>
  <c r="I39"/>
  <c r="I38"/>
  <c r="F39"/>
  <c r="N17"/>
  <c r="F38"/>
  <c r="F37"/>
  <c r="N39" l="1"/>
  <c r="N37"/>
  <c r="O17"/>
  <c r="N38"/>
</calcChain>
</file>

<file path=xl/sharedStrings.xml><?xml version="1.0" encoding="utf-8"?>
<sst xmlns="http://schemas.openxmlformats.org/spreadsheetml/2006/main" count="61" uniqueCount="57">
  <si>
    <t>UNIVERSITAS MUHAMMADIYAH KOTABUMI</t>
  </si>
  <si>
    <t>FAKULTAS HUKUM DAN ILMU SOSIAL</t>
  </si>
  <si>
    <t>Jalan Hasan Kepala Ratu Nomor 1052 Sindangsari Kotabumi 34517 Telp (0724)22287</t>
  </si>
  <si>
    <t>REKAPITULASI NILAI MAHASISWA</t>
  </si>
  <si>
    <t>Program Studi</t>
  </si>
  <si>
    <t>: Hukum</t>
  </si>
  <si>
    <t>Kode Mata Kuliah</t>
  </si>
  <si>
    <t>: MKK-022</t>
  </si>
  <si>
    <t>Semester / Kelas</t>
  </si>
  <si>
    <t>: Ganjil / 02 (Non Reguler)</t>
  </si>
  <si>
    <t>Mata Kuliah</t>
  </si>
  <si>
    <t>: Hukum Perdagangan Internasional</t>
  </si>
  <si>
    <t>Dosen Pengampu</t>
  </si>
  <si>
    <t>: Dr. Didiek R. Mawardi, S.H.,M.H.</t>
  </si>
  <si>
    <t xml:space="preserve">Kredit </t>
  </si>
  <si>
    <t xml:space="preserve">: 2 SKS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</si>
  <si>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</si>
  <si>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</si>
  <si>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</si>
  <si>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</si>
  <si>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</si>
  <si>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</si>
  <si>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</si>
  <si>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</si>
  <si>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</si>
  <si>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∑</t>
  </si>
  <si>
    <t>%</t>
  </si>
  <si>
    <t>T-1</t>
  </si>
  <si>
    <r>
      <t>Rata</t>
    </r>
    <r>
      <rPr>
        <b/>
        <vertAlign val="superscript"/>
        <sz val="12"/>
        <rFont val="Consolas"/>
        <family val="3"/>
      </rPr>
      <t>2</t>
    </r>
  </si>
  <si>
    <t>ANTON MAHMUDI</t>
  </si>
  <si>
    <t>DESI RIA PRATIWI</t>
  </si>
  <si>
    <t>ERNILAWATI</t>
  </si>
  <si>
    <t>ERWIN SUSANDI</t>
  </si>
  <si>
    <t>GILANG EDRA JUAN</t>
  </si>
  <si>
    <t>HANDIKA SANTRI OKTAMA</t>
  </si>
  <si>
    <t>IKA RIANTI</t>
  </si>
  <si>
    <t>IKHSAN BUDIAWAN</t>
  </si>
  <si>
    <t>IRDHO FLORIAN DARWIS</t>
  </si>
  <si>
    <t>M ANGGER PRATAMA PUTRA</t>
  </si>
  <si>
    <t>M RIDO PUTRA</t>
  </si>
  <si>
    <t>RESTON</t>
  </si>
  <si>
    <t>TARMIZI</t>
  </si>
  <si>
    <t>WARDIYAN SYAH</t>
  </si>
  <si>
    <t>WURI GALIH WIJAKSONO</t>
  </si>
  <si>
    <t>ZHOOHIRIN</t>
  </si>
  <si>
    <t>Nilai Rata-rata</t>
  </si>
  <si>
    <t>Nilai Tertinggi</t>
  </si>
  <si>
    <t>Nilai Terendah</t>
  </si>
  <si>
    <t>Kotabumi, Januari 2020</t>
  </si>
  <si>
    <t>Dosen Pengampu,</t>
  </si>
  <si>
    <t>Dr. Didiek R. Mawardi, S.H.,M.H.</t>
  </si>
  <si>
    <t>NKTAM : 582 411</t>
  </si>
  <si>
    <t>RUMIYATUN</t>
  </si>
  <si>
    <t>ADITYA R PUTRA</t>
  </si>
  <si>
    <t>1802680006.P</t>
  </si>
  <si>
    <t>05 Februari 2020</t>
  </si>
  <si>
    <t>Catatan: Mahasiswa dapat menggunakan masa sanggah jika tidak puas dengan nilai yang diberikan dengan mengajukan permohonan secara tertulis dan disertai oleh alat bukti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</si>
</sst>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5"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sz val="10"/>
      <color theme="1"/>
      <name val="Tempus Sans ITC"/>
      <family val="5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1" applyFont="1" applyBorder="1" applyAlignment="1" applyProtection="1">
      <alignment horizontal="left"/>
    </xf>
    <xf numFmtId="0" fontId="13" fillId="0" borderId="11" xfId="0" applyFont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0" fontId="14" fillId="3" borderId="11" xfId="0" applyFont="1" applyFill="1" applyBorder="1" applyAlignment="1">
      <alignment horizontal="center" vertical="top"/>
    </xf>
    <xf numFmtId="0" fontId="12" fillId="3" borderId="11" xfId="1" applyFont="1" applyFill="1" applyBorder="1" applyAlignment="1" applyProtection="1">
      <alignment horizontal="left" vertical="top"/>
    </xf>
    <xf numFmtId="0" fontId="10" fillId="4" borderId="11" xfId="0" applyFont="1" applyFill="1" applyBorder="1" applyAlignment="1">
      <alignment horizontal="center"/>
    </xf>
    <xf numFmtId="0" fontId="9" fillId="0" borderId="0" xfId="0" applyFont="1"/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9" fontId="6" fillId="2" borderId="2" xfId="0" applyNumberFormat="1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2</xdr:col>
      <xdr:colOff>103716</xdr:colOff>
      <xdr:row>1</xdr:row>
      <xdr:rowOff>119481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95" y="0"/>
          <a:ext cx="972046" cy="557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2/pesertadidik/detail/49df08b4-2fd2-46ad-837e-f92631327916" TargetMode="External"/><Relationship Id="rId13" Type="http://schemas.openxmlformats.org/officeDocument/2006/relationships/hyperlink" Target="http://localhost:8082/pesertadidik/detail/341be956-5d7f-4318-9454-1804fecb28d9" TargetMode="External"/><Relationship Id="rId3" Type="http://schemas.openxmlformats.org/officeDocument/2006/relationships/hyperlink" Target="http://localhost:8082/pesertadidik/detail/fa264cb4-3d1a-4de1-b7f9-0490cb938810" TargetMode="External"/><Relationship Id="rId7" Type="http://schemas.openxmlformats.org/officeDocument/2006/relationships/hyperlink" Target="http://localhost:8082/pesertadidik/detail/769f8cb9-8d16-44d0-b217-fd01ad23620b" TargetMode="External"/><Relationship Id="rId12" Type="http://schemas.openxmlformats.org/officeDocument/2006/relationships/hyperlink" Target="http://localhost:8082/pesertadidik/detail/a1dbf47b-f419-444a-9a3b-ef46034fcd83" TargetMode="External"/><Relationship Id="rId2" Type="http://schemas.openxmlformats.org/officeDocument/2006/relationships/hyperlink" Target="http://localhost:8082/pesertadidik/detail/c606a9f4-8bdf-4657-b037-7b72151204a8" TargetMode="External"/><Relationship Id="rId1" Type="http://schemas.openxmlformats.org/officeDocument/2006/relationships/hyperlink" Target="http://localhost:8082/pesertadidik/detail/44141aee-865a-4c4e-a541-ae17a4a1b3df" TargetMode="External"/><Relationship Id="rId6" Type="http://schemas.openxmlformats.org/officeDocument/2006/relationships/hyperlink" Target="http://localhost:8082/pesertadidik/detail/3dc7a182-f22c-4950-a412-0514a3301e9a" TargetMode="External"/><Relationship Id="rId11" Type="http://schemas.openxmlformats.org/officeDocument/2006/relationships/hyperlink" Target="http://localhost:8082/pesertadidik/detail/c622cb04-ec95-4df6-806c-4b6fe360aeac" TargetMode="External"/><Relationship Id="rId5" Type="http://schemas.openxmlformats.org/officeDocument/2006/relationships/hyperlink" Target="http://localhost:8082/pesertadidik/detail/c15fe2d4-f3d6-453b-947e-bd0690919293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localhost:8082/pesertadidik/detail/7f628a38-b59a-4629-8c7d-08b208e9104e" TargetMode="External"/><Relationship Id="rId4" Type="http://schemas.openxmlformats.org/officeDocument/2006/relationships/hyperlink" Target="http://localhost:8082/pesertadidik/detail/97a240a6-8d1c-45fa-a16b-881eebca9d1b" TargetMode="External"/><Relationship Id="rId9" Type="http://schemas.openxmlformats.org/officeDocument/2006/relationships/hyperlink" Target="http://localhost:8082/pesertadidik/detail/e0b4316a-b99c-4aff-9767-8bbf5a8ad29e" TargetMode="External"/><Relationship Id="rId14" Type="http://schemas.openxmlformats.org/officeDocument/2006/relationships/hyperlink" Target="http://localhost:8082/pesertadidik/detail/aae11076-e594-4a14-8eaf-d606a72bed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>
      <selection activeCell="M4" sqref="M4"/>
    </sheetView>
  </sheetViews>
  <sheetFormatPr defaultRowHeight="15"/>
  <cols>
    <col min="1" max="1" width="4.28515625" customWidth="1"/>
    <col min="2" max="2" width="12.42578125" bestFit="1" customWidth="1"/>
    <col min="3" max="3" width="30.140625" customWidth="1"/>
  </cols>
  <sheetData>
    <row r="1" spans="1:15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6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6.5" thickBo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.75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3" t="s">
        <v>4</v>
      </c>
      <c r="B8" s="3"/>
      <c r="C8" s="3" t="s">
        <v>5</v>
      </c>
      <c r="D8" s="3"/>
      <c r="E8" s="3"/>
      <c r="F8" s="3"/>
      <c r="G8" s="3"/>
      <c r="H8" s="3" t="s">
        <v>6</v>
      </c>
      <c r="I8" s="3"/>
      <c r="J8" s="3"/>
      <c r="K8" s="3" t="s">
        <v>7</v>
      </c>
      <c r="M8" s="3"/>
      <c r="N8" s="3"/>
      <c r="O8" s="3"/>
    </row>
    <row r="9" spans="1:15" ht="15.75">
      <c r="A9" s="3" t="s">
        <v>8</v>
      </c>
      <c r="B9" s="3"/>
      <c r="C9" s="3" t="s">
        <v>9</v>
      </c>
      <c r="D9" s="3"/>
      <c r="E9" s="3"/>
      <c r="F9" s="3"/>
      <c r="G9" s="3"/>
      <c r="H9" s="3" t="s">
        <v>10</v>
      </c>
      <c r="I9" s="3"/>
      <c r="J9" s="3"/>
      <c r="K9" s="3" t="s">
        <v>11</v>
      </c>
      <c r="M9" s="3"/>
      <c r="N9" s="3"/>
      <c r="O9" s="3"/>
    </row>
    <row r="10" spans="1:15" ht="15.75">
      <c r="A10" s="3" t="s">
        <v>12</v>
      </c>
      <c r="B10" s="3"/>
      <c r="C10" s="3" t="s">
        <v>13</v>
      </c>
      <c r="D10" s="3"/>
      <c r="E10" s="3"/>
      <c r="F10" s="3"/>
      <c r="G10" s="3"/>
      <c r="H10" s="3" t="s">
        <v>14</v>
      </c>
      <c r="I10" s="3"/>
      <c r="J10" s="3"/>
      <c r="K10" s="3" t="s">
        <v>15</v>
      </c>
      <c r="M10" s="3"/>
      <c r="N10" s="3"/>
      <c r="O10" s="3"/>
    </row>
    <row r="11" spans="1:15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38" t="s">
        <v>16</v>
      </c>
      <c r="B12" s="38" t="s">
        <v>17</v>
      </c>
      <c r="C12" s="38" t="s">
        <v>18</v>
      </c>
      <c r="D12" s="42" t="s">
        <v>19</v>
      </c>
      <c r="E12" s="52"/>
      <c r="F12" s="43"/>
      <c r="G12" s="42" t="s">
        <v>20</v>
      </c>
      <c r="H12" s="52"/>
      <c r="I12" s="43"/>
      <c r="J12" s="42" t="s">
        <v>21</v>
      </c>
      <c r="K12" s="43"/>
      <c r="L12" s="42" t="s">
        <v>22</v>
      </c>
      <c r="M12" s="43"/>
      <c r="N12" s="40" t="s">
        <v>23</v>
      </c>
      <c r="O12" s="40" t="s">
        <v>24</v>
      </c>
    </row>
    <row r="13" spans="1:15">
      <c r="A13" s="51"/>
      <c r="B13" s="51"/>
      <c r="C13" s="51"/>
      <c r="D13" s="44"/>
      <c r="E13" s="53"/>
      <c r="F13" s="45"/>
      <c r="G13" s="44"/>
      <c r="H13" s="53"/>
      <c r="I13" s="45"/>
      <c r="J13" s="44"/>
      <c r="K13" s="45"/>
      <c r="L13" s="44"/>
      <c r="M13" s="45"/>
      <c r="N13" s="46"/>
      <c r="O13" s="46"/>
    </row>
    <row r="14" spans="1:15" ht="15" customHeight="1">
      <c r="A14" s="51"/>
      <c r="B14" s="51"/>
      <c r="C14" s="51"/>
      <c r="D14" s="38" t="s">
        <v>25</v>
      </c>
      <c r="E14" s="32" t="s">
        <v>26</v>
      </c>
      <c r="F14" s="32">
        <v>0.1</v>
      </c>
      <c r="G14" s="38" t="s">
        <v>27</v>
      </c>
      <c r="H14" s="40" t="s">
        <v>28</v>
      </c>
      <c r="I14" s="32">
        <v>0.25</v>
      </c>
      <c r="J14" s="38" t="s">
        <v>25</v>
      </c>
      <c r="K14" s="32">
        <v>0.25</v>
      </c>
      <c r="L14" s="38" t="s">
        <v>25</v>
      </c>
      <c r="M14" s="32">
        <v>0.4</v>
      </c>
      <c r="N14" s="46"/>
      <c r="O14" s="46"/>
    </row>
    <row r="15" spans="1:15" ht="15" customHeight="1">
      <c r="A15" s="39"/>
      <c r="B15" s="39"/>
      <c r="C15" s="39"/>
      <c r="D15" s="39"/>
      <c r="E15" s="33"/>
      <c r="F15" s="33"/>
      <c r="G15" s="39"/>
      <c r="H15" s="41"/>
      <c r="I15" s="33"/>
      <c r="J15" s="39"/>
      <c r="K15" s="33"/>
      <c r="L15" s="39"/>
      <c r="M15" s="33"/>
      <c r="N15" s="41"/>
      <c r="O15" s="41"/>
    </row>
    <row r="16" spans="1:15">
      <c r="A16" s="5">
        <v>1</v>
      </c>
      <c r="B16" s="5">
        <v>2</v>
      </c>
      <c r="C16" s="5">
        <v>3</v>
      </c>
      <c r="D16" s="6"/>
      <c r="E16" s="34">
        <v>5</v>
      </c>
      <c r="F16" s="35"/>
      <c r="G16" s="34">
        <v>6</v>
      </c>
      <c r="H16" s="36"/>
      <c r="I16" s="35"/>
      <c r="J16" s="34">
        <v>7</v>
      </c>
      <c r="K16" s="35"/>
      <c r="L16" s="34">
        <v>8</v>
      </c>
      <c r="M16" s="35"/>
      <c r="N16" s="5">
        <v>9</v>
      </c>
      <c r="O16" s="5">
        <v>10</v>
      </c>
    </row>
    <row r="17" spans="1:15" ht="15.75">
      <c r="A17" s="7">
        <v>1</v>
      </c>
      <c r="B17" s="8">
        <v>1702950029</v>
      </c>
      <c r="C17" s="9" t="s">
        <v>29</v>
      </c>
      <c r="D17" s="10">
        <v>5</v>
      </c>
      <c r="E17" s="7">
        <f>(D17/16)*100</f>
        <v>31.25</v>
      </c>
      <c r="F17" s="11">
        <f>ROUND((E17*10%),0)</f>
        <v>3</v>
      </c>
      <c r="G17" s="11">
        <v>76</v>
      </c>
      <c r="H17" s="11">
        <f>AVERAGE(G17:G17)</f>
        <v>76</v>
      </c>
      <c r="I17" s="11">
        <f>ROUND((H17*25%),0)</f>
        <v>19</v>
      </c>
      <c r="J17" s="7">
        <v>76</v>
      </c>
      <c r="K17" s="11">
        <f t="shared" ref="K17:K36" si="0">ROUND((J17*25%),0)</f>
        <v>19</v>
      </c>
      <c r="L17" s="11">
        <v>75</v>
      </c>
      <c r="M17" s="11">
        <f t="shared" ref="M17:M36" si="1">ROUND((L17*40%),0)</f>
        <v>30</v>
      </c>
      <c r="N17" s="11">
        <f>ROUND((F17+I17+K17+M17),0)</f>
        <v>71</v>
      </c>
      <c r="O17" s="12" t="str">
        <f>IF(N17&gt;=80,"A",IF(N17&gt;=76.25,"A-",IF(N17&gt;=68.75,"B+",IF(N17&gt;=65,"B",IF(N17&gt;=62.5,"B-",IF(N17&gt;=57.5,"C+",IF(N17&gt;=55,"C",IF(N17&gt;=51.25,"C-",IF(N17&gt;=43.75,"D+",IF(N17&gt;=40,"D","E"))))))))))</f>
        <v>B+</v>
      </c>
    </row>
    <row r="18" spans="1:15" ht="15.75">
      <c r="A18" s="7">
        <v>2</v>
      </c>
      <c r="B18" s="8">
        <v>1702970080</v>
      </c>
      <c r="C18" s="9" t="s">
        <v>30</v>
      </c>
      <c r="D18" s="13">
        <v>4</v>
      </c>
      <c r="E18" s="7">
        <f t="shared" ref="E18:E36" si="2">(D18/16)*100</f>
        <v>25</v>
      </c>
      <c r="F18" s="11">
        <f t="shared" ref="F18:F36" si="3">ROUND((E18*10%),0)</f>
        <v>3</v>
      </c>
      <c r="G18" s="11">
        <v>76</v>
      </c>
      <c r="H18" s="11">
        <f>AVERAGE(G18:G18)</f>
        <v>76</v>
      </c>
      <c r="I18" s="11">
        <f>ROUND((H18*25%),0)</f>
        <v>19</v>
      </c>
      <c r="J18" s="7">
        <v>75</v>
      </c>
      <c r="K18" s="11">
        <f t="shared" si="0"/>
        <v>19</v>
      </c>
      <c r="L18" s="11">
        <v>76</v>
      </c>
      <c r="M18" s="11">
        <f t="shared" si="1"/>
        <v>30</v>
      </c>
      <c r="N18" s="11">
        <f>ROUND((F18+I18+K18+M18),0)</f>
        <v>71</v>
      </c>
      <c r="O18" s="12" t="str">
        <f t="shared" ref="O18:O36" si="4">IF(N18&gt;=80,"A",IF(N18&gt;=76.25,"A-",IF(N18&gt;=68.75,"B+",IF(N18&gt;=65,"B",IF(N18&gt;=62.5,"B-",IF(N18&gt;=57.5,"C+",IF(N18&gt;=55,"C",IF(N18&gt;=51.25,"C-",IF(N18&gt;=43.75,"D+",IF(N18&gt;=40,"D","E"))))))))))</f>
        <v>B+</v>
      </c>
    </row>
    <row r="19" spans="1:15" ht="15.75">
      <c r="A19" s="7">
        <v>3</v>
      </c>
      <c r="B19" s="8">
        <v>1702950104</v>
      </c>
      <c r="C19" s="14" t="s">
        <v>31</v>
      </c>
      <c r="D19" s="13">
        <v>0</v>
      </c>
      <c r="E19" s="7">
        <f t="shared" si="2"/>
        <v>0</v>
      </c>
      <c r="F19" s="11">
        <f>ROUND((E19*10%),0)</f>
        <v>0</v>
      </c>
      <c r="G19" s="11">
        <v>0</v>
      </c>
      <c r="H19" s="11">
        <f>AVERAGE(G19:G19)</f>
        <v>0</v>
      </c>
      <c r="I19" s="11">
        <f t="shared" ref="I19:I36" si="5">ROUND((H19*25%),0)</f>
        <v>0</v>
      </c>
      <c r="J19" s="7">
        <v>0</v>
      </c>
      <c r="K19" s="11">
        <f t="shared" si="0"/>
        <v>0</v>
      </c>
      <c r="L19" s="11">
        <v>0</v>
      </c>
      <c r="M19" s="11">
        <f t="shared" si="1"/>
        <v>0</v>
      </c>
      <c r="N19" s="11">
        <f>ROUND((F19+I19+K19+M19),0)</f>
        <v>0</v>
      </c>
      <c r="O19" s="12">
        <v>0</v>
      </c>
    </row>
    <row r="20" spans="1:15" ht="15.75">
      <c r="A20" s="7">
        <v>4</v>
      </c>
      <c r="B20" s="8">
        <v>1702790059</v>
      </c>
      <c r="C20" s="9" t="s">
        <v>32</v>
      </c>
      <c r="D20" s="13">
        <v>4</v>
      </c>
      <c r="E20" s="7">
        <f t="shared" si="2"/>
        <v>25</v>
      </c>
      <c r="F20" s="11">
        <f>ROUND((E20*10%),0)</f>
        <v>3</v>
      </c>
      <c r="G20" s="11">
        <v>67</v>
      </c>
      <c r="H20" s="11">
        <f>AVERAGE(G20:G20)</f>
        <v>67</v>
      </c>
      <c r="I20" s="11">
        <f t="shared" si="5"/>
        <v>17</v>
      </c>
      <c r="J20" s="7">
        <v>75</v>
      </c>
      <c r="K20" s="11">
        <f t="shared" si="0"/>
        <v>19</v>
      </c>
      <c r="L20" s="11">
        <v>75</v>
      </c>
      <c r="M20" s="11">
        <f t="shared" si="1"/>
        <v>30</v>
      </c>
      <c r="N20" s="11">
        <f>ROUND((F20+I20+K20+M20),0)</f>
        <v>69</v>
      </c>
      <c r="O20" s="12" t="str">
        <f t="shared" si="4"/>
        <v>B+</v>
      </c>
    </row>
    <row r="21" spans="1:15" ht="15.75">
      <c r="A21" s="7">
        <v>5</v>
      </c>
      <c r="B21" s="8">
        <v>1702920073</v>
      </c>
      <c r="C21" s="9" t="s">
        <v>33</v>
      </c>
      <c r="D21" s="13">
        <v>5</v>
      </c>
      <c r="E21" s="7">
        <f t="shared" si="2"/>
        <v>31.25</v>
      </c>
      <c r="F21" s="11">
        <f t="shared" si="3"/>
        <v>3</v>
      </c>
      <c r="G21" s="11">
        <v>70</v>
      </c>
      <c r="H21" s="11">
        <f>AVERAGE(G21:G21)</f>
        <v>70</v>
      </c>
      <c r="I21" s="11">
        <f t="shared" si="5"/>
        <v>18</v>
      </c>
      <c r="J21" s="7">
        <v>75</v>
      </c>
      <c r="K21" s="11">
        <f t="shared" si="0"/>
        <v>19</v>
      </c>
      <c r="L21" s="11">
        <v>72</v>
      </c>
      <c r="M21" s="11">
        <f t="shared" si="1"/>
        <v>29</v>
      </c>
      <c r="N21" s="11">
        <f>ROUND((F21+I21+K21+M21),0)</f>
        <v>69</v>
      </c>
      <c r="O21" s="12" t="str">
        <f t="shared" si="4"/>
        <v>B+</v>
      </c>
    </row>
    <row r="22" spans="1:15" ht="15.75">
      <c r="A22" s="7">
        <v>6</v>
      </c>
      <c r="B22" s="8">
        <v>1702950082</v>
      </c>
      <c r="C22" s="9" t="s">
        <v>34</v>
      </c>
      <c r="D22" s="13">
        <v>5</v>
      </c>
      <c r="E22" s="7">
        <f t="shared" si="2"/>
        <v>31.25</v>
      </c>
      <c r="F22" s="11">
        <f t="shared" si="3"/>
        <v>3</v>
      </c>
      <c r="G22" s="11">
        <v>72</v>
      </c>
      <c r="H22" s="11">
        <f>AVERAGE(G22:G22)</f>
        <v>72</v>
      </c>
      <c r="I22" s="11">
        <f t="shared" si="5"/>
        <v>18</v>
      </c>
      <c r="J22" s="7">
        <v>76</v>
      </c>
      <c r="K22" s="11">
        <f t="shared" si="0"/>
        <v>19</v>
      </c>
      <c r="L22" s="11">
        <v>76</v>
      </c>
      <c r="M22" s="11">
        <f t="shared" si="1"/>
        <v>30</v>
      </c>
      <c r="N22" s="11">
        <f>ROUND((F22+I22+K22+M22),0)</f>
        <v>70</v>
      </c>
      <c r="O22" s="12" t="str">
        <f t="shared" si="4"/>
        <v>B+</v>
      </c>
    </row>
    <row r="23" spans="1:15" ht="15.75">
      <c r="A23" s="7">
        <v>7</v>
      </c>
      <c r="B23" s="15">
        <v>1702870098</v>
      </c>
      <c r="C23" s="16" t="s">
        <v>35</v>
      </c>
      <c r="D23" s="13">
        <v>5</v>
      </c>
      <c r="E23" s="7">
        <f t="shared" si="2"/>
        <v>31.25</v>
      </c>
      <c r="F23" s="11">
        <f t="shared" si="3"/>
        <v>3</v>
      </c>
      <c r="G23" s="11">
        <v>66</v>
      </c>
      <c r="H23" s="11">
        <f>AVERAGE(G23:G23)</f>
        <v>66</v>
      </c>
      <c r="I23" s="11">
        <f t="shared" si="5"/>
        <v>17</v>
      </c>
      <c r="J23" s="7">
        <v>75</v>
      </c>
      <c r="K23" s="11">
        <f t="shared" si="0"/>
        <v>19</v>
      </c>
      <c r="L23" s="11">
        <v>76</v>
      </c>
      <c r="M23" s="11">
        <f t="shared" si="1"/>
        <v>30</v>
      </c>
      <c r="N23" s="11">
        <f>ROUND((F23+I23+K23+M23),0)</f>
        <v>69</v>
      </c>
      <c r="O23" s="12" t="str">
        <f t="shared" si="4"/>
        <v>B+</v>
      </c>
    </row>
    <row r="24" spans="1:15" ht="15.75">
      <c r="A24" s="7">
        <v>8</v>
      </c>
      <c r="B24" s="8">
        <v>1702940047</v>
      </c>
      <c r="C24" s="9" t="s">
        <v>36</v>
      </c>
      <c r="D24" s="13">
        <v>5</v>
      </c>
      <c r="E24" s="7">
        <f t="shared" si="2"/>
        <v>31.25</v>
      </c>
      <c r="F24" s="11">
        <f t="shared" si="3"/>
        <v>3</v>
      </c>
      <c r="G24" s="11">
        <v>66</v>
      </c>
      <c r="H24" s="11">
        <f>AVERAGE(G24:G24)</f>
        <v>66</v>
      </c>
      <c r="I24" s="11">
        <f t="shared" si="5"/>
        <v>17</v>
      </c>
      <c r="J24" s="7">
        <v>75</v>
      </c>
      <c r="K24" s="11">
        <v>19</v>
      </c>
      <c r="L24" s="11">
        <v>77</v>
      </c>
      <c r="M24" s="11">
        <f t="shared" si="1"/>
        <v>31</v>
      </c>
      <c r="N24" s="11">
        <f>ROUND((F24+I24+K24+M24),0)</f>
        <v>70</v>
      </c>
      <c r="O24" s="12" t="str">
        <f t="shared" si="4"/>
        <v>B+</v>
      </c>
    </row>
    <row r="25" spans="1:15" ht="15.75">
      <c r="A25" s="7">
        <v>9</v>
      </c>
      <c r="B25" s="8">
        <v>1702950076</v>
      </c>
      <c r="C25" s="9" t="s">
        <v>37</v>
      </c>
      <c r="D25" s="13">
        <v>5</v>
      </c>
      <c r="E25" s="7">
        <f t="shared" si="2"/>
        <v>31.25</v>
      </c>
      <c r="F25" s="11">
        <f t="shared" si="3"/>
        <v>3</v>
      </c>
      <c r="G25" s="11">
        <v>67</v>
      </c>
      <c r="H25" s="11">
        <f>AVERAGE(G25:G25)</f>
        <v>67</v>
      </c>
      <c r="I25" s="11">
        <f t="shared" si="5"/>
        <v>17</v>
      </c>
      <c r="J25" s="7">
        <v>75</v>
      </c>
      <c r="K25" s="11">
        <f t="shared" si="0"/>
        <v>19</v>
      </c>
      <c r="L25" s="11">
        <v>76</v>
      </c>
      <c r="M25" s="11">
        <f t="shared" si="1"/>
        <v>30</v>
      </c>
      <c r="N25" s="11">
        <f>ROUND((F25+I25+K25+M25),0)</f>
        <v>69</v>
      </c>
      <c r="O25" s="12" t="str">
        <f t="shared" si="4"/>
        <v>B+</v>
      </c>
    </row>
    <row r="26" spans="1:15" ht="15.75">
      <c r="A26" s="7">
        <v>10</v>
      </c>
      <c r="B26" s="8">
        <v>1702950051</v>
      </c>
      <c r="C26" s="9" t="s">
        <v>38</v>
      </c>
      <c r="D26" s="13">
        <v>5</v>
      </c>
      <c r="E26" s="7">
        <f t="shared" si="2"/>
        <v>31.25</v>
      </c>
      <c r="F26" s="11">
        <f t="shared" si="3"/>
        <v>3</v>
      </c>
      <c r="G26" s="11">
        <v>67</v>
      </c>
      <c r="H26" s="11">
        <f>AVERAGE(G26:G26)</f>
        <v>67</v>
      </c>
      <c r="I26" s="11">
        <f t="shared" si="5"/>
        <v>17</v>
      </c>
      <c r="J26" s="7">
        <v>75</v>
      </c>
      <c r="K26" s="11">
        <f t="shared" si="0"/>
        <v>19</v>
      </c>
      <c r="L26" s="11">
        <v>78</v>
      </c>
      <c r="M26" s="11">
        <f t="shared" si="1"/>
        <v>31</v>
      </c>
      <c r="N26" s="11">
        <f>ROUND((F26+I26+K26+M26),0)</f>
        <v>70</v>
      </c>
      <c r="O26" s="12" t="str">
        <f t="shared" si="4"/>
        <v>B+</v>
      </c>
    </row>
    <row r="27" spans="1:15" ht="15.75">
      <c r="A27" s="7">
        <v>11</v>
      </c>
      <c r="B27" s="8">
        <v>1702950053</v>
      </c>
      <c r="C27" s="9" t="s">
        <v>39</v>
      </c>
      <c r="D27" s="13">
        <v>0</v>
      </c>
      <c r="E27" s="7">
        <f t="shared" si="2"/>
        <v>0</v>
      </c>
      <c r="F27" s="11">
        <f t="shared" si="3"/>
        <v>0</v>
      </c>
      <c r="G27" s="11">
        <v>0</v>
      </c>
      <c r="H27" s="11">
        <v>0</v>
      </c>
      <c r="I27" s="11">
        <f t="shared" si="5"/>
        <v>0</v>
      </c>
      <c r="J27" s="7">
        <v>0</v>
      </c>
      <c r="K27" s="11">
        <f t="shared" si="0"/>
        <v>0</v>
      </c>
      <c r="L27" s="11">
        <v>0</v>
      </c>
      <c r="M27" s="11">
        <f t="shared" si="1"/>
        <v>0</v>
      </c>
      <c r="N27" s="11">
        <f>ROUND((F27+I27+K27+M27),0)</f>
        <v>0</v>
      </c>
      <c r="O27" s="12">
        <v>0</v>
      </c>
    </row>
    <row r="28" spans="1:15" ht="15.75">
      <c r="A28" s="7">
        <v>12</v>
      </c>
      <c r="B28" s="8">
        <v>1702810061</v>
      </c>
      <c r="C28" s="9" t="s">
        <v>40</v>
      </c>
      <c r="D28" s="13">
        <v>5</v>
      </c>
      <c r="E28" s="7">
        <f t="shared" si="2"/>
        <v>31.25</v>
      </c>
      <c r="F28" s="11">
        <f t="shared" si="3"/>
        <v>3</v>
      </c>
      <c r="G28" s="11">
        <v>76</v>
      </c>
      <c r="H28" s="11">
        <f>AVERAGE(G28:G28)</f>
        <v>76</v>
      </c>
      <c r="I28" s="11">
        <f t="shared" si="5"/>
        <v>19</v>
      </c>
      <c r="J28" s="7">
        <v>76</v>
      </c>
      <c r="K28" s="11">
        <f t="shared" si="0"/>
        <v>19</v>
      </c>
      <c r="L28" s="11">
        <v>77</v>
      </c>
      <c r="M28" s="11">
        <f t="shared" si="1"/>
        <v>31</v>
      </c>
      <c r="N28" s="11">
        <f>ROUND((F28+I28+K28+M28),0)</f>
        <v>72</v>
      </c>
      <c r="O28" s="12" t="str">
        <f t="shared" si="4"/>
        <v>B+</v>
      </c>
    </row>
    <row r="29" spans="1:15" ht="15.75">
      <c r="A29" s="7">
        <v>13</v>
      </c>
      <c r="B29" s="8">
        <v>1702780039</v>
      </c>
      <c r="C29" s="9" t="s">
        <v>41</v>
      </c>
      <c r="D29" s="13">
        <v>5</v>
      </c>
      <c r="E29" s="7">
        <f t="shared" si="2"/>
        <v>31.25</v>
      </c>
      <c r="F29" s="11">
        <f t="shared" si="3"/>
        <v>3</v>
      </c>
      <c r="G29" s="11">
        <v>65</v>
      </c>
      <c r="H29" s="11">
        <f>AVERAGE(G29:G29)</f>
        <v>65</v>
      </c>
      <c r="I29" s="11">
        <f t="shared" si="5"/>
        <v>16</v>
      </c>
      <c r="J29" s="7">
        <v>76</v>
      </c>
      <c r="K29" s="11">
        <f t="shared" si="0"/>
        <v>19</v>
      </c>
      <c r="L29" s="11">
        <v>77</v>
      </c>
      <c r="M29" s="11">
        <f t="shared" si="1"/>
        <v>31</v>
      </c>
      <c r="N29" s="11">
        <f>ROUND((F29+I29+K29+M29),0)</f>
        <v>69</v>
      </c>
      <c r="O29" s="12" t="str">
        <f t="shared" si="4"/>
        <v>B+</v>
      </c>
    </row>
    <row r="30" spans="1:15" ht="15.75">
      <c r="A30" s="7">
        <v>14</v>
      </c>
      <c r="B30" s="8">
        <v>1702970079</v>
      </c>
      <c r="C30" s="9" t="s">
        <v>42</v>
      </c>
      <c r="D30" s="13">
        <v>5</v>
      </c>
      <c r="E30" s="7">
        <f t="shared" si="2"/>
        <v>31.25</v>
      </c>
      <c r="F30" s="11">
        <f t="shared" si="3"/>
        <v>3</v>
      </c>
      <c r="G30" s="11">
        <v>65</v>
      </c>
      <c r="H30" s="11">
        <f>AVERAGE(G30:G30)</f>
        <v>65</v>
      </c>
      <c r="I30" s="11">
        <f t="shared" si="5"/>
        <v>16</v>
      </c>
      <c r="J30" s="7">
        <v>75</v>
      </c>
      <c r="K30" s="11">
        <f t="shared" si="0"/>
        <v>19</v>
      </c>
      <c r="L30" s="11">
        <v>77</v>
      </c>
      <c r="M30" s="11">
        <f t="shared" si="1"/>
        <v>31</v>
      </c>
      <c r="N30" s="11">
        <f>ROUND((F30+I30+K30+M30),0)</f>
        <v>69</v>
      </c>
      <c r="O30" s="12" t="str">
        <f t="shared" si="4"/>
        <v>B+</v>
      </c>
    </row>
    <row r="31" spans="1:15" ht="15.75">
      <c r="A31" s="7">
        <v>15</v>
      </c>
      <c r="B31" s="8">
        <v>1702870050</v>
      </c>
      <c r="C31" s="9" t="s">
        <v>43</v>
      </c>
      <c r="D31" s="13">
        <v>0</v>
      </c>
      <c r="E31" s="7">
        <f t="shared" si="2"/>
        <v>0</v>
      </c>
      <c r="F31" s="11">
        <f t="shared" si="3"/>
        <v>0</v>
      </c>
      <c r="G31" s="11">
        <v>0</v>
      </c>
      <c r="H31" s="11">
        <f>AVERAGE(G31:G31)</f>
        <v>0</v>
      </c>
      <c r="I31" s="11">
        <f t="shared" si="5"/>
        <v>0</v>
      </c>
      <c r="J31" s="7">
        <v>0</v>
      </c>
      <c r="K31" s="11">
        <f t="shared" si="0"/>
        <v>0</v>
      </c>
      <c r="L31" s="11">
        <v>0</v>
      </c>
      <c r="M31" s="11">
        <f t="shared" si="1"/>
        <v>0</v>
      </c>
      <c r="N31" s="11">
        <f>ROUND((F31+I31+K31+M31),0)</f>
        <v>0</v>
      </c>
      <c r="O31" s="12">
        <v>0</v>
      </c>
    </row>
    <row r="32" spans="1:15" ht="15.75">
      <c r="A32" s="7">
        <v>16</v>
      </c>
      <c r="B32" s="8">
        <v>1702000107</v>
      </c>
      <c r="C32" s="14" t="s">
        <v>44</v>
      </c>
      <c r="D32" s="13">
        <v>0</v>
      </c>
      <c r="E32" s="7">
        <f t="shared" si="2"/>
        <v>0</v>
      </c>
      <c r="F32" s="11">
        <f t="shared" si="3"/>
        <v>0</v>
      </c>
      <c r="G32" s="11">
        <v>0</v>
      </c>
      <c r="H32" s="11">
        <f>AVERAGE(G32:G32)</f>
        <v>0</v>
      </c>
      <c r="I32" s="11">
        <f t="shared" si="5"/>
        <v>0</v>
      </c>
      <c r="J32" s="7">
        <v>0</v>
      </c>
      <c r="K32" s="11">
        <f t="shared" si="0"/>
        <v>0</v>
      </c>
      <c r="L32" s="11">
        <v>0</v>
      </c>
      <c r="M32" s="11">
        <f t="shared" si="1"/>
        <v>0</v>
      </c>
      <c r="N32" s="11">
        <f>ROUND((F32+I32+K32+M32),0)</f>
        <v>0</v>
      </c>
      <c r="O32" s="12">
        <v>0</v>
      </c>
    </row>
    <row r="33" spans="1:15" ht="15.75">
      <c r="A33" s="7">
        <v>17</v>
      </c>
      <c r="B33" s="8" t="s">
        <v>54</v>
      </c>
      <c r="C33" s="9" t="s">
        <v>52</v>
      </c>
      <c r="D33" s="13">
        <v>5</v>
      </c>
      <c r="E33" s="7">
        <f t="shared" si="2"/>
        <v>31.25</v>
      </c>
      <c r="F33" s="11">
        <f t="shared" si="3"/>
        <v>3</v>
      </c>
      <c r="G33" s="11">
        <v>66</v>
      </c>
      <c r="H33" s="11">
        <f>AVERAGE(G33:G33)</f>
        <v>66</v>
      </c>
      <c r="I33" s="11">
        <f t="shared" si="5"/>
        <v>17</v>
      </c>
      <c r="J33" s="7">
        <v>75</v>
      </c>
      <c r="K33" s="11">
        <f t="shared" si="0"/>
        <v>19</v>
      </c>
      <c r="L33" s="11">
        <v>77</v>
      </c>
      <c r="M33" s="11">
        <f t="shared" si="1"/>
        <v>31</v>
      </c>
      <c r="N33" s="11">
        <f>ROUND((F33+I33+K33+M33),0)</f>
        <v>70</v>
      </c>
      <c r="O33" s="12" t="str">
        <f t="shared" si="4"/>
        <v>B+</v>
      </c>
    </row>
    <row r="34" spans="1:15" ht="15.75">
      <c r="A34" s="7">
        <v>18</v>
      </c>
      <c r="B34" s="17">
        <v>1702950104</v>
      </c>
      <c r="C34" s="9" t="s">
        <v>31</v>
      </c>
      <c r="D34" s="13">
        <v>4</v>
      </c>
      <c r="E34" s="7">
        <f t="shared" si="2"/>
        <v>25</v>
      </c>
      <c r="F34" s="11">
        <f t="shared" si="3"/>
        <v>3</v>
      </c>
      <c r="G34" s="11">
        <v>68</v>
      </c>
      <c r="H34" s="11">
        <f>AVERAGE(G34:G34)</f>
        <v>68</v>
      </c>
      <c r="I34" s="11">
        <f t="shared" si="5"/>
        <v>17</v>
      </c>
      <c r="J34" s="7">
        <v>76</v>
      </c>
      <c r="K34" s="11">
        <f t="shared" si="0"/>
        <v>19</v>
      </c>
      <c r="L34" s="11">
        <v>76</v>
      </c>
      <c r="M34" s="11">
        <f t="shared" si="1"/>
        <v>30</v>
      </c>
      <c r="N34" s="11">
        <f>ROUND((F34+I34+K34+M34),0)</f>
        <v>69</v>
      </c>
      <c r="O34" s="12" t="str">
        <f t="shared" si="4"/>
        <v>B+</v>
      </c>
    </row>
    <row r="35" spans="1:15" ht="15.75">
      <c r="A35" s="7">
        <v>19</v>
      </c>
      <c r="B35" s="8">
        <v>19742021117</v>
      </c>
      <c r="C35" s="9" t="s">
        <v>53</v>
      </c>
      <c r="D35" s="13">
        <v>5</v>
      </c>
      <c r="E35" s="7">
        <f t="shared" si="2"/>
        <v>31.25</v>
      </c>
      <c r="F35" s="11">
        <f t="shared" si="3"/>
        <v>3</v>
      </c>
      <c r="G35" s="11">
        <v>65</v>
      </c>
      <c r="H35" s="11">
        <f>AVERAGE(G35:G35)</f>
        <v>65</v>
      </c>
      <c r="I35" s="11">
        <f t="shared" si="5"/>
        <v>16</v>
      </c>
      <c r="J35" s="7">
        <v>75</v>
      </c>
      <c r="K35" s="11">
        <f t="shared" si="0"/>
        <v>19</v>
      </c>
      <c r="L35" s="11">
        <v>78</v>
      </c>
      <c r="M35" s="11">
        <f t="shared" si="1"/>
        <v>31</v>
      </c>
      <c r="N35" s="11">
        <f>ROUND((F35+I35+K35+M35),0)</f>
        <v>69</v>
      </c>
      <c r="O35" s="12" t="str">
        <f t="shared" si="4"/>
        <v>B+</v>
      </c>
    </row>
    <row r="36" spans="1:15" ht="16.5" thickBot="1">
      <c r="A36" s="7">
        <v>20</v>
      </c>
      <c r="B36" s="8"/>
      <c r="C36" s="9"/>
      <c r="D36" s="13"/>
      <c r="E36" s="7">
        <f t="shared" si="2"/>
        <v>0</v>
      </c>
      <c r="F36" s="11">
        <f t="shared" si="3"/>
        <v>0</v>
      </c>
      <c r="G36" s="11"/>
      <c r="H36" s="11" t="e">
        <f>AVERAGE(G36:G36)</f>
        <v>#DIV/0!</v>
      </c>
      <c r="I36" s="11" t="e">
        <f t="shared" si="5"/>
        <v>#DIV/0!</v>
      </c>
      <c r="J36" s="7"/>
      <c r="K36" s="11">
        <f t="shared" si="0"/>
        <v>0</v>
      </c>
      <c r="L36" s="11"/>
      <c r="M36" s="11">
        <f t="shared" si="1"/>
        <v>0</v>
      </c>
      <c r="N36" s="11" t="e">
        <f>ROUND((F36+I36+K36+M36),0)</f>
        <v>#DIV/0!</v>
      </c>
      <c r="O36" s="12" t="e">
        <f t="shared" si="4"/>
        <v>#DIV/0!</v>
      </c>
    </row>
    <row r="37" spans="1:15" ht="16.5" thickTop="1">
      <c r="A37" s="18"/>
      <c r="B37" s="37" t="s">
        <v>45</v>
      </c>
      <c r="C37" s="37"/>
      <c r="D37" s="19"/>
      <c r="E37" s="20">
        <f>AVERAGE(E17:E36)</f>
        <v>22.5</v>
      </c>
      <c r="F37" s="21">
        <f>AVERAGE(F17:F36)</f>
        <v>2.25</v>
      </c>
      <c r="G37" s="22">
        <f>AVERAGE(G17:G36)</f>
        <v>54.315789473684212</v>
      </c>
      <c r="H37" s="20" t="e">
        <f t="shared" ref="H37:N37" si="6">AVERAGE(H17:H36)</f>
        <v>#DIV/0!</v>
      </c>
      <c r="I37" s="21" t="e">
        <f t="shared" si="6"/>
        <v>#DIV/0!</v>
      </c>
      <c r="J37" s="20">
        <f t="shared" si="6"/>
        <v>59.473684210526315</v>
      </c>
      <c r="K37" s="21">
        <f t="shared" si="6"/>
        <v>14.25</v>
      </c>
      <c r="L37" s="20">
        <f t="shared" si="6"/>
        <v>60.157894736842103</v>
      </c>
      <c r="M37" s="21">
        <f t="shared" si="6"/>
        <v>22.8</v>
      </c>
      <c r="N37" s="21" t="e">
        <f t="shared" si="6"/>
        <v>#DIV/0!</v>
      </c>
      <c r="O37" s="26"/>
    </row>
    <row r="38" spans="1:15" ht="15.75">
      <c r="A38" s="18"/>
      <c r="B38" s="30" t="s">
        <v>46</v>
      </c>
      <c r="C38" s="30"/>
      <c r="D38" s="23"/>
      <c r="E38" s="24">
        <f t="shared" ref="E38:N38" si="7">MAX(E17:E36)</f>
        <v>31.25</v>
      </c>
      <c r="F38" s="25">
        <f t="shared" si="7"/>
        <v>3</v>
      </c>
      <c r="G38" s="24">
        <f t="shared" si="7"/>
        <v>76</v>
      </c>
      <c r="H38" s="24" t="e">
        <f t="shared" si="7"/>
        <v>#DIV/0!</v>
      </c>
      <c r="I38" s="25" t="e">
        <f t="shared" si="7"/>
        <v>#DIV/0!</v>
      </c>
      <c r="J38" s="24">
        <f t="shared" si="7"/>
        <v>76</v>
      </c>
      <c r="K38" s="25">
        <f t="shared" si="7"/>
        <v>19</v>
      </c>
      <c r="L38" s="24">
        <f t="shared" si="7"/>
        <v>78</v>
      </c>
      <c r="M38" s="25">
        <f t="shared" si="7"/>
        <v>31</v>
      </c>
      <c r="N38" s="25" t="e">
        <f t="shared" si="7"/>
        <v>#DIV/0!</v>
      </c>
      <c r="O38" s="26"/>
    </row>
    <row r="39" spans="1:15" ht="16.5" thickBot="1">
      <c r="A39" s="18"/>
      <c r="B39" s="31" t="s">
        <v>47</v>
      </c>
      <c r="C39" s="31"/>
      <c r="D39" s="27"/>
      <c r="E39" s="28">
        <f t="shared" ref="E39:N39" si="8">MIN(E17:E36)</f>
        <v>0</v>
      </c>
      <c r="F39" s="29">
        <f t="shared" si="8"/>
        <v>0</v>
      </c>
      <c r="G39" s="28">
        <f t="shared" si="8"/>
        <v>0</v>
      </c>
      <c r="H39" s="28" t="e">
        <f t="shared" si="8"/>
        <v>#DIV/0!</v>
      </c>
      <c r="I39" s="29" t="e">
        <f t="shared" si="8"/>
        <v>#DIV/0!</v>
      </c>
      <c r="J39" s="28">
        <f t="shared" si="8"/>
        <v>0</v>
      </c>
      <c r="K39" s="29">
        <f t="shared" si="8"/>
        <v>0</v>
      </c>
      <c r="L39" s="28">
        <f t="shared" si="8"/>
        <v>0</v>
      </c>
      <c r="M39" s="29">
        <f t="shared" si="8"/>
        <v>0</v>
      </c>
      <c r="N39" s="29" t="e">
        <f t="shared" si="8"/>
        <v>#DIV/0!</v>
      </c>
      <c r="O39" s="3"/>
    </row>
    <row r="40" spans="1:15" ht="16.5" thickTop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3"/>
      <c r="B41" s="3"/>
      <c r="C41" s="3"/>
      <c r="D41" s="3"/>
      <c r="E41" s="3"/>
      <c r="F41" s="3"/>
      <c r="G41" s="3"/>
      <c r="H41" s="3"/>
      <c r="I41" s="3" t="s">
        <v>48</v>
      </c>
      <c r="J41" s="3" t="s">
        <v>55</v>
      </c>
      <c r="K41" s="3"/>
      <c r="L41" s="3"/>
      <c r="M41" s="3"/>
      <c r="N41" s="3"/>
      <c r="O41" s="3"/>
    </row>
    <row r="42" spans="1:15" ht="15.75">
      <c r="A42" s="3"/>
      <c r="B42" s="3"/>
      <c r="C42" s="3"/>
      <c r="D42" s="3"/>
      <c r="E42" s="3"/>
      <c r="F42" s="3"/>
      <c r="G42" s="3"/>
      <c r="H42" s="3"/>
      <c r="I42" s="3" t="s">
        <v>49</v>
      </c>
      <c r="J42" s="3"/>
      <c r="K42" s="3"/>
      <c r="L42" s="3"/>
      <c r="M42" s="3"/>
      <c r="N42" s="3"/>
      <c r="O42" s="3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>
      <c r="A46" s="3"/>
      <c r="B46" s="3"/>
      <c r="C46" s="3"/>
      <c r="D46" s="3"/>
      <c r="E46" s="3"/>
      <c r="F46" s="3"/>
      <c r="G46" s="3"/>
      <c r="H46" s="3"/>
      <c r="I46" s="3" t="s">
        <v>50</v>
      </c>
      <c r="J46" s="3"/>
      <c r="K46" s="3"/>
      <c r="L46" s="3"/>
      <c r="M46" s="3"/>
      <c r="N46" s="3"/>
      <c r="O46" s="3"/>
    </row>
    <row r="47" spans="1:15" ht="15.75">
      <c r="A47" s="3"/>
      <c r="B47" s="3"/>
      <c r="C47" s="3"/>
      <c r="D47" s="3"/>
      <c r="E47" s="1"/>
      <c r="F47" s="3"/>
      <c r="G47" s="3"/>
      <c r="H47" s="3"/>
      <c r="I47" s="3" t="s">
        <v>51</v>
      </c>
      <c r="J47" s="3"/>
      <c r="K47" s="3"/>
      <c r="L47" s="3"/>
      <c r="M47" s="3"/>
      <c r="N47" s="3"/>
    </row>
    <row r="52" spans="3:3">
      <c r="C52" t="s">
        <v>56</v>
      </c>
    </row>
  </sheetData>
  <mergeCells count="31">
    <mergeCell ref="A12:A15"/>
    <mergeCell ref="B12:B15"/>
    <mergeCell ref="C12:C15"/>
    <mergeCell ref="D12:F13"/>
    <mergeCell ref="G12:I13"/>
    <mergeCell ref="A1:O1"/>
    <mergeCell ref="A2:O2"/>
    <mergeCell ref="A3:O3"/>
    <mergeCell ref="A5:O5"/>
    <mergeCell ref="A6:O6"/>
    <mergeCell ref="J12:K13"/>
    <mergeCell ref="L12:M13"/>
    <mergeCell ref="N12:N15"/>
    <mergeCell ref="O12:O15"/>
    <mergeCell ref="D14:D15"/>
    <mergeCell ref="E14:E15"/>
    <mergeCell ref="F14:F15"/>
    <mergeCell ref="G14:G15"/>
    <mergeCell ref="B38:C38"/>
    <mergeCell ref="B39:C39"/>
    <mergeCell ref="M14:M15"/>
    <mergeCell ref="E16:F16"/>
    <mergeCell ref="G16:I16"/>
    <mergeCell ref="J16:K16"/>
    <mergeCell ref="L16:M16"/>
    <mergeCell ref="B37:C37"/>
    <mergeCell ref="H14:H15"/>
    <mergeCell ref="I14:I15"/>
    <mergeCell ref="J14:J15"/>
    <mergeCell ref="K14:K15"/>
    <mergeCell ref="L14:L15"/>
  </mergeCells>
  <hyperlinks>
    <hyperlink ref="C17" r:id="rId1" display="http://localhost:8082/pesertadidik/detail/44141aee-865a-4c4e-a541-ae17a4a1b3df"/>
    <hyperlink ref="C18" r:id="rId2" display="http://localhost:8082/pesertadidik/detail/c606a9f4-8bdf-4657-b037-7b72151204a8"/>
    <hyperlink ref="C20" r:id="rId3" display="http://localhost:8082/pesertadidik/detail/fa264cb4-3d1a-4de1-b7f9-0490cb938810"/>
    <hyperlink ref="C21" r:id="rId4" display="http://localhost:8082/pesertadidik/detail/97a240a6-8d1c-45fa-a16b-881eebca9d1b"/>
    <hyperlink ref="C22" r:id="rId5" display="http://localhost:8082/pesertadidik/detail/c15fe2d4-f3d6-453b-947e-bd0690919293"/>
    <hyperlink ref="C23" r:id="rId6" display="http://localhost:8082/pesertadidik/detail/3dc7a182-f22c-4950-a412-0514a3301e9a"/>
    <hyperlink ref="C24" r:id="rId7" display="http://localhost:8082/pesertadidik/detail/769f8cb9-8d16-44d0-b217-fd01ad23620b"/>
    <hyperlink ref="C25" r:id="rId8" display="http://localhost:8082/pesertadidik/detail/49df08b4-2fd2-46ad-837e-f92631327916"/>
    <hyperlink ref="C26" r:id="rId9" display="http://localhost:8082/pesertadidik/detail/e0b4316a-b99c-4aff-9767-8bbf5a8ad29e"/>
    <hyperlink ref="C27" r:id="rId10" display="http://localhost:8082/pesertadidik/detail/7f628a38-b59a-4629-8c7d-08b208e9104e"/>
    <hyperlink ref="C28" r:id="rId11" display="http://localhost:8082/pesertadidik/detail/c622cb04-ec95-4df6-806c-4b6fe360aeac"/>
    <hyperlink ref="C29" r:id="rId12" display="http://localhost:8082/pesertadidik/detail/a1dbf47b-f419-444a-9a3b-ef46034fcd83"/>
    <hyperlink ref="C30" r:id="rId13" display="http://localhost:8082/pesertadidik/detail/341be956-5d7f-4318-9454-1804fecb28d9"/>
    <hyperlink ref="C31" r:id="rId14" display="http://localhost:8082/pesertadidik/detail/aae11076-e594-4a14-8eaf-d606a72bedd5"/>
  </hyperlinks>
  <pageMargins left="0.7" right="0.7" top="0.75" bottom="0.75" header="0.3" footer="0.3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2020-02-05T07:15:31Z</dcterms:created>
  <dcterms:modified xsi:type="dcterms:W3CDTF">2020-02-18T09:25:30Z</dcterms:modified>
</cp:coreProperties>
</file>