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 activeTab="1"/>
  </bookViews>
  <sheets>
    <sheet name="Siang" sheetId="2" r:id="rId1"/>
    <sheet name="malam" sheetId="3" r:id="rId2"/>
  </sheets>
  <definedNames>
    <definedName name="_xlnm.Print_Area" localSheetId="1">malam!$A$1:$O$61</definedName>
    <definedName name="_xlnm.Print_Area" localSheetId="0">Siang!$A$1:$O$74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/>
  <c r="F50" s="1"/>
  <c r="H50"/>
  <c r="I50" s="1"/>
  <c r="K50"/>
  <c r="M50"/>
  <c r="M23" i="2"/>
  <c r="K23"/>
  <c r="H23"/>
  <c r="I23" s="1"/>
  <c r="E23"/>
  <c r="F23" s="1"/>
  <c r="M22"/>
  <c r="K22"/>
  <c r="H22"/>
  <c r="I22" s="1"/>
  <c r="E22"/>
  <c r="F22" s="1"/>
  <c r="M43"/>
  <c r="K43"/>
  <c r="H43"/>
  <c r="I43" s="1"/>
  <c r="E43"/>
  <c r="F43" s="1"/>
  <c r="M61"/>
  <c r="K61"/>
  <c r="H61"/>
  <c r="I61" s="1"/>
  <c r="E61"/>
  <c r="F61" s="1"/>
  <c r="M18"/>
  <c r="K18"/>
  <c r="H18"/>
  <c r="I18" s="1"/>
  <c r="E18"/>
  <c r="F18" s="1"/>
  <c r="M20"/>
  <c r="K20"/>
  <c r="H20"/>
  <c r="I20" s="1"/>
  <c r="E20"/>
  <c r="F20" s="1"/>
  <c r="M21"/>
  <c r="K21"/>
  <c r="H21"/>
  <c r="I21" s="1"/>
  <c r="E21"/>
  <c r="F21" s="1"/>
  <c r="M24"/>
  <c r="K24"/>
  <c r="H24"/>
  <c r="I24" s="1"/>
  <c r="E24"/>
  <c r="F24" s="1"/>
  <c r="M25"/>
  <c r="K25"/>
  <c r="H25"/>
  <c r="I25" s="1"/>
  <c r="E25"/>
  <c r="F25" s="1"/>
  <c r="M26"/>
  <c r="K26"/>
  <c r="H26"/>
  <c r="I26" s="1"/>
  <c r="E26"/>
  <c r="F26" s="1"/>
  <c r="M27"/>
  <c r="K27"/>
  <c r="H27"/>
  <c r="I27" s="1"/>
  <c r="E27"/>
  <c r="F27" s="1"/>
  <c r="M36"/>
  <c r="K36"/>
  <c r="H36"/>
  <c r="I36" s="1"/>
  <c r="E36"/>
  <c r="F36" s="1"/>
  <c r="M41"/>
  <c r="K41"/>
  <c r="H41"/>
  <c r="I41" s="1"/>
  <c r="E41"/>
  <c r="F41" s="1"/>
  <c r="M44"/>
  <c r="K44"/>
  <c r="H44"/>
  <c r="I44" s="1"/>
  <c r="E44"/>
  <c r="F44" s="1"/>
  <c r="M45"/>
  <c r="K45"/>
  <c r="H45"/>
  <c r="I45" s="1"/>
  <c r="E45"/>
  <c r="F45" s="1"/>
  <c r="M46"/>
  <c r="K46"/>
  <c r="H46"/>
  <c r="I46" s="1"/>
  <c r="E46"/>
  <c r="F46" s="1"/>
  <c r="M49"/>
  <c r="K49"/>
  <c r="H49"/>
  <c r="I49" s="1"/>
  <c r="E49"/>
  <c r="F49" s="1"/>
  <c r="M50"/>
  <c r="K50"/>
  <c r="H50"/>
  <c r="I50" s="1"/>
  <c r="E50"/>
  <c r="F50" s="1"/>
  <c r="M51"/>
  <c r="K51"/>
  <c r="H51"/>
  <c r="I51" s="1"/>
  <c r="E51"/>
  <c r="F51" s="1"/>
  <c r="M52"/>
  <c r="K52"/>
  <c r="H52"/>
  <c r="I52" s="1"/>
  <c r="E52"/>
  <c r="F52" s="1"/>
  <c r="M54"/>
  <c r="K54"/>
  <c r="H54"/>
  <c r="I54" s="1"/>
  <c r="E54"/>
  <c r="F54" s="1"/>
  <c r="M55"/>
  <c r="K55"/>
  <c r="H55"/>
  <c r="I55" s="1"/>
  <c r="E55"/>
  <c r="F55" s="1"/>
  <c r="M59"/>
  <c r="K59"/>
  <c r="H59"/>
  <c r="I59" s="1"/>
  <c r="E59"/>
  <c r="F59" s="1"/>
  <c r="K63"/>
  <c r="M17"/>
  <c r="K17"/>
  <c r="H17"/>
  <c r="I17" s="1"/>
  <c r="E17"/>
  <c r="F17" s="1"/>
  <c r="M34"/>
  <c r="K34"/>
  <c r="H34"/>
  <c r="I34" s="1"/>
  <c r="E34"/>
  <c r="F34" s="1"/>
  <c r="M31"/>
  <c r="K31"/>
  <c r="H31"/>
  <c r="I31" s="1"/>
  <c r="E31"/>
  <c r="F31" s="1"/>
  <c r="M38"/>
  <c r="K38"/>
  <c r="H38"/>
  <c r="I38" s="1"/>
  <c r="E38"/>
  <c r="F38" s="1"/>
  <c r="M56"/>
  <c r="K56"/>
  <c r="H56"/>
  <c r="I56" s="1"/>
  <c r="E56"/>
  <c r="F56" s="1"/>
  <c r="M28"/>
  <c r="K28"/>
  <c r="H28"/>
  <c r="I28" s="1"/>
  <c r="E28"/>
  <c r="F28" s="1"/>
  <c r="M16"/>
  <c r="K16"/>
  <c r="H16"/>
  <c r="I16" s="1"/>
  <c r="E16"/>
  <c r="F16" s="1"/>
  <c r="M39"/>
  <c r="K39"/>
  <c r="H39"/>
  <c r="I39" s="1"/>
  <c r="E39"/>
  <c r="F39" s="1"/>
  <c r="M15"/>
  <c r="K15"/>
  <c r="H15"/>
  <c r="I15" s="1"/>
  <c r="E15"/>
  <c r="F15" s="1"/>
  <c r="M58"/>
  <c r="K58"/>
  <c r="H58"/>
  <c r="I58" s="1"/>
  <c r="E58"/>
  <c r="F58" s="1"/>
  <c r="M48"/>
  <c r="K48"/>
  <c r="H48"/>
  <c r="I48" s="1"/>
  <c r="E48"/>
  <c r="F48" s="1"/>
  <c r="M42"/>
  <c r="K42"/>
  <c r="H42"/>
  <c r="I42" s="1"/>
  <c r="E42"/>
  <c r="F42" s="1"/>
  <c r="M60"/>
  <c r="K60"/>
  <c r="H60"/>
  <c r="I60" s="1"/>
  <c r="E60"/>
  <c r="F60" s="1"/>
  <c r="M53"/>
  <c r="K53"/>
  <c r="H53"/>
  <c r="I53" s="1"/>
  <c r="E53"/>
  <c r="F53" s="1"/>
  <c r="M47"/>
  <c r="K47"/>
  <c r="H47"/>
  <c r="I47" s="1"/>
  <c r="E47"/>
  <c r="F47" s="1"/>
  <c r="M29"/>
  <c r="K29"/>
  <c r="H29"/>
  <c r="I29" s="1"/>
  <c r="E29"/>
  <c r="F29" s="1"/>
  <c r="M32"/>
  <c r="K32"/>
  <c r="H32"/>
  <c r="I32" s="1"/>
  <c r="E32"/>
  <c r="F32" s="1"/>
  <c r="M37"/>
  <c r="K37"/>
  <c r="H37"/>
  <c r="I37" s="1"/>
  <c r="E37"/>
  <c r="F37" s="1"/>
  <c r="M57"/>
  <c r="K57"/>
  <c r="H57"/>
  <c r="I57" s="1"/>
  <c r="E57"/>
  <c r="F57" s="1"/>
  <c r="M35"/>
  <c r="K35"/>
  <c r="H35"/>
  <c r="I35" s="1"/>
  <c r="E35"/>
  <c r="F35" s="1"/>
  <c r="M40"/>
  <c r="K40"/>
  <c r="H40"/>
  <c r="I40" s="1"/>
  <c r="E40"/>
  <c r="F40" s="1"/>
  <c r="M19"/>
  <c r="K19"/>
  <c r="H19"/>
  <c r="I19" s="1"/>
  <c r="E19"/>
  <c r="F19" s="1"/>
  <c r="M30"/>
  <c r="K30"/>
  <c r="H30"/>
  <c r="I30" s="1"/>
  <c r="E30"/>
  <c r="F30" s="1"/>
  <c r="M33"/>
  <c r="K33"/>
  <c r="H33"/>
  <c r="I33" s="1"/>
  <c r="E33"/>
  <c r="F33" s="1"/>
  <c r="K17" i="3"/>
  <c r="H17"/>
  <c r="I17" s="1"/>
  <c r="E17"/>
  <c r="F17" s="1"/>
  <c r="M24"/>
  <c r="K24"/>
  <c r="H24"/>
  <c r="I24" s="1"/>
  <c r="E24"/>
  <c r="F24" s="1"/>
  <c r="M22"/>
  <c r="K22"/>
  <c r="H22"/>
  <c r="I22" s="1"/>
  <c r="E22"/>
  <c r="F22" s="1"/>
  <c r="M21"/>
  <c r="K21"/>
  <c r="H21"/>
  <c r="I21" s="1"/>
  <c r="E21"/>
  <c r="F21" s="1"/>
  <c r="M20"/>
  <c r="K20"/>
  <c r="H20"/>
  <c r="I20" s="1"/>
  <c r="F20"/>
  <c r="E20"/>
  <c r="M26"/>
  <c r="K26"/>
  <c r="H26"/>
  <c r="I26" s="1"/>
  <c r="E26"/>
  <c r="F26" s="1"/>
  <c r="M27"/>
  <c r="K27"/>
  <c r="H27"/>
  <c r="I27" s="1"/>
  <c r="E27"/>
  <c r="F27" s="1"/>
  <c r="M31"/>
  <c r="K31"/>
  <c r="H31"/>
  <c r="I31" s="1"/>
  <c r="E31"/>
  <c r="F31" s="1"/>
  <c r="M35"/>
  <c r="K35"/>
  <c r="H35"/>
  <c r="I35" s="1"/>
  <c r="E35"/>
  <c r="F35" s="1"/>
  <c r="M37"/>
  <c r="K37"/>
  <c r="H37"/>
  <c r="I37" s="1"/>
  <c r="E37"/>
  <c r="F37" s="1"/>
  <c r="M38"/>
  <c r="K38"/>
  <c r="H38"/>
  <c r="I38" s="1"/>
  <c r="F38"/>
  <c r="E38"/>
  <c r="M48"/>
  <c r="K48"/>
  <c r="H48"/>
  <c r="I48" s="1"/>
  <c r="E48"/>
  <c r="F48" s="1"/>
  <c r="M44"/>
  <c r="K44"/>
  <c r="H44"/>
  <c r="I44" s="1"/>
  <c r="E44"/>
  <c r="F44" s="1"/>
  <c r="M42"/>
  <c r="K42"/>
  <c r="H42"/>
  <c r="I42" s="1"/>
  <c r="E42"/>
  <c r="F42" s="1"/>
  <c r="M41"/>
  <c r="K41"/>
  <c r="I41"/>
  <c r="H41"/>
  <c r="E41"/>
  <c r="F41" s="1"/>
  <c r="M40"/>
  <c r="K40"/>
  <c r="H40"/>
  <c r="I40" s="1"/>
  <c r="E40"/>
  <c r="F40" s="1"/>
  <c r="M28"/>
  <c r="K28"/>
  <c r="H28"/>
  <c r="I28" s="1"/>
  <c r="E28"/>
  <c r="F28" s="1"/>
  <c r="M25"/>
  <c r="K25"/>
  <c r="H25"/>
  <c r="I25" s="1"/>
  <c r="E25"/>
  <c r="F25" s="1"/>
  <c r="M17"/>
  <c r="M18"/>
  <c r="K18"/>
  <c r="H18"/>
  <c r="I18" s="1"/>
  <c r="E18"/>
  <c r="F18" s="1"/>
  <c r="M33"/>
  <c r="K33"/>
  <c r="H33"/>
  <c r="I33" s="1"/>
  <c r="E33"/>
  <c r="F33" s="1"/>
  <c r="M47"/>
  <c r="K47"/>
  <c r="H47"/>
  <c r="I47" s="1"/>
  <c r="E47"/>
  <c r="F47" s="1"/>
  <c r="M49"/>
  <c r="K49"/>
  <c r="H49"/>
  <c r="I49" s="1"/>
  <c r="E49"/>
  <c r="F49" s="1"/>
  <c r="K29"/>
  <c r="H29"/>
  <c r="I29" s="1"/>
  <c r="E29"/>
  <c r="F29" s="1"/>
  <c r="K46"/>
  <c r="H46"/>
  <c r="I46" s="1"/>
  <c r="E46"/>
  <c r="F46" s="1"/>
  <c r="K34"/>
  <c r="H34"/>
  <c r="I34" s="1"/>
  <c r="E34"/>
  <c r="F34" s="1"/>
  <c r="K32"/>
  <c r="H32"/>
  <c r="I32" s="1"/>
  <c r="E32"/>
  <c r="F32" s="1"/>
  <c r="K36"/>
  <c r="H36"/>
  <c r="I36" s="1"/>
  <c r="E36"/>
  <c r="F36" s="1"/>
  <c r="K30"/>
  <c r="H30"/>
  <c r="I30" s="1"/>
  <c r="E30"/>
  <c r="F30" s="1"/>
  <c r="K23"/>
  <c r="H23"/>
  <c r="I23" s="1"/>
  <c r="E23"/>
  <c r="F23" s="1"/>
  <c r="K19"/>
  <c r="H19"/>
  <c r="I19" s="1"/>
  <c r="E19"/>
  <c r="F19" s="1"/>
  <c r="K39"/>
  <c r="H39"/>
  <c r="I39" s="1"/>
  <c r="E39"/>
  <c r="F39" s="1"/>
  <c r="E43"/>
  <c r="F43" s="1"/>
  <c r="H43"/>
  <c r="I43" s="1"/>
  <c r="K43"/>
  <c r="M43"/>
  <c r="E45"/>
  <c r="F45" s="1"/>
  <c r="H45"/>
  <c r="I45" s="1"/>
  <c r="K45"/>
  <c r="M45"/>
  <c r="M46"/>
  <c r="L53"/>
  <c r="J53"/>
  <c r="G53"/>
  <c r="L52"/>
  <c r="J52"/>
  <c r="G52"/>
  <c r="L51"/>
  <c r="J51"/>
  <c r="G51"/>
  <c r="M39"/>
  <c r="M36"/>
  <c r="M34"/>
  <c r="M32"/>
  <c r="M30"/>
  <c r="M29"/>
  <c r="M23"/>
  <c r="M19"/>
  <c r="L66" i="2"/>
  <c r="J66"/>
  <c r="G66"/>
  <c r="L65"/>
  <c r="J65"/>
  <c r="G65"/>
  <c r="L64"/>
  <c r="J64"/>
  <c r="G64"/>
  <c r="M63"/>
  <c r="H63"/>
  <c r="I63" s="1"/>
  <c r="E63"/>
  <c r="F63" s="1"/>
  <c r="M62"/>
  <c r="K62"/>
  <c r="I62"/>
  <c r="E62"/>
  <c r="F62" s="1"/>
  <c r="N50" i="3" l="1"/>
  <c r="O50" s="1"/>
  <c r="N28"/>
  <c r="O28" s="1"/>
  <c r="N26"/>
  <c r="O26" s="1"/>
  <c r="N49"/>
  <c r="O49" s="1"/>
  <c r="N47"/>
  <c r="O47" s="1"/>
  <c r="N42"/>
  <c r="O42" s="1"/>
  <c r="N44"/>
  <c r="O44" s="1"/>
  <c r="N49" i="2"/>
  <c r="O49" s="1"/>
  <c r="N61"/>
  <c r="O61" s="1"/>
  <c r="N59"/>
  <c r="N50"/>
  <c r="N55"/>
  <c r="O55" s="1"/>
  <c r="N51"/>
  <c r="O51" s="1"/>
  <c r="N54"/>
  <c r="N46"/>
  <c r="N22"/>
  <c r="N23"/>
  <c r="O23" s="1"/>
  <c r="N43"/>
  <c r="H66"/>
  <c r="N45"/>
  <c r="O45" s="1"/>
  <c r="N52"/>
  <c r="O52" s="1"/>
  <c r="N40" i="3"/>
  <c r="O40" s="1"/>
  <c r="N17"/>
  <c r="N18"/>
  <c r="O18" s="1"/>
  <c r="N25"/>
  <c r="O25" s="1"/>
  <c r="N48"/>
  <c r="O48" s="1"/>
  <c r="N33"/>
  <c r="O33" s="1"/>
  <c r="N41"/>
  <c r="O41" s="1"/>
  <c r="H52"/>
  <c r="N30"/>
  <c r="O30" s="1"/>
  <c r="N22"/>
  <c r="O22" s="1"/>
  <c r="N46"/>
  <c r="O46" s="1"/>
  <c r="N45"/>
  <c r="O45" s="1"/>
  <c r="N34"/>
  <c r="O34" s="1"/>
  <c r="M52"/>
  <c r="N36"/>
  <c r="O36" s="1"/>
  <c r="E53"/>
  <c r="N21"/>
  <c r="O21" s="1"/>
  <c r="N29"/>
  <c r="O29" s="1"/>
  <c r="N37"/>
  <c r="O37" s="1"/>
  <c r="H53"/>
  <c r="K53"/>
  <c r="N20"/>
  <c r="O20" s="1"/>
  <c r="N24"/>
  <c r="O24" s="1"/>
  <c r="N32"/>
  <c r="O32" s="1"/>
  <c r="N19"/>
  <c r="O19" s="1"/>
  <c r="N23"/>
  <c r="O23" s="1"/>
  <c r="N27"/>
  <c r="O27" s="1"/>
  <c r="N31"/>
  <c r="O31" s="1"/>
  <c r="N35"/>
  <c r="O35" s="1"/>
  <c r="N39"/>
  <c r="O39" s="1"/>
  <c r="N38"/>
  <c r="O38" s="1"/>
  <c r="N43"/>
  <c r="O43" s="1"/>
  <c r="M53"/>
  <c r="M51"/>
  <c r="E51"/>
  <c r="K51"/>
  <c r="E52"/>
  <c r="H51"/>
  <c r="K52"/>
  <c r="N20" i="2"/>
  <c r="O20" s="1"/>
  <c r="N28"/>
  <c r="O28" s="1"/>
  <c r="N36"/>
  <c r="O36" s="1"/>
  <c r="N44"/>
  <c r="O44" s="1"/>
  <c r="N60"/>
  <c r="O60" s="1"/>
  <c r="M64"/>
  <c r="K64"/>
  <c r="N16"/>
  <c r="O16" s="1"/>
  <c r="N24"/>
  <c r="O24" s="1"/>
  <c r="N32"/>
  <c r="O32" s="1"/>
  <c r="N40"/>
  <c r="O40" s="1"/>
  <c r="N48"/>
  <c r="O48" s="1"/>
  <c r="N56"/>
  <c r="O56" s="1"/>
  <c r="F65"/>
  <c r="F66"/>
  <c r="E66"/>
  <c r="N27"/>
  <c r="O27" s="1"/>
  <c r="N35"/>
  <c r="O35" s="1"/>
  <c r="N39"/>
  <c r="O39" s="1"/>
  <c r="O43"/>
  <c r="N47"/>
  <c r="O47" s="1"/>
  <c r="O59"/>
  <c r="N63"/>
  <c r="O63" s="1"/>
  <c r="K66"/>
  <c r="N18"/>
  <c r="O18" s="1"/>
  <c r="O22"/>
  <c r="N26"/>
  <c r="O26" s="1"/>
  <c r="N30"/>
  <c r="O30" s="1"/>
  <c r="N34"/>
  <c r="O34" s="1"/>
  <c r="N38"/>
  <c r="O38" s="1"/>
  <c r="N42"/>
  <c r="O42" s="1"/>
  <c r="O46"/>
  <c r="O50"/>
  <c r="O54"/>
  <c r="N58"/>
  <c r="O58" s="1"/>
  <c r="N62"/>
  <c r="O62" s="1"/>
  <c r="K65"/>
  <c r="N19"/>
  <c r="O19" s="1"/>
  <c r="N31"/>
  <c r="O31" s="1"/>
  <c r="E65"/>
  <c r="M65"/>
  <c r="N17"/>
  <c r="O17" s="1"/>
  <c r="N21"/>
  <c r="O21" s="1"/>
  <c r="N25"/>
  <c r="O25" s="1"/>
  <c r="N29"/>
  <c r="O29" s="1"/>
  <c r="N33"/>
  <c r="O33" s="1"/>
  <c r="N37"/>
  <c r="O37" s="1"/>
  <c r="N41"/>
  <c r="O41" s="1"/>
  <c r="N53"/>
  <c r="O53" s="1"/>
  <c r="N57"/>
  <c r="O57" s="1"/>
  <c r="H65"/>
  <c r="F64"/>
  <c r="H64"/>
  <c r="E64"/>
  <c r="M66"/>
  <c r="I51" i="3" l="1"/>
  <c r="I53"/>
  <c r="I52"/>
  <c r="F53"/>
  <c r="F52"/>
  <c r="F51"/>
  <c r="I65" i="2"/>
  <c r="I66"/>
  <c r="I64"/>
  <c r="N15"/>
  <c r="N53" i="3" l="1"/>
  <c r="N51"/>
  <c r="O17"/>
  <c r="N52"/>
  <c r="N64" i="2"/>
  <c r="O15"/>
  <c r="N65"/>
  <c r="N66"/>
</calcChain>
</file>

<file path=xl/sharedStrings.xml><?xml version="1.0" encoding="utf-8"?>
<sst xmlns="http://schemas.openxmlformats.org/spreadsheetml/2006/main" count="161" uniqueCount="120">
  <si>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</si>
  <si>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</si>
  <si>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</si>
  <si>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</si>
  <si>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</si>
  <si>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</si>
  <si>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</si>
  <si>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</si>
  <si>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</si>
  <si>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</si>
  <si>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</si>
  <si>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</si>
  <si>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</si>
  <si>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</si>
  <si>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</si>
  <si>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</si>
  <si>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</si>
  <si>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</si>
  <si>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</si>
  <si>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</si>
  <si>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</si>
  <si>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</si>
  <si>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</si>
  <si>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</si>
  <si>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</si>
  <si>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FAKULTAS HUKUM DAN ILMU SOSIAL</t>
  </si>
  <si>
    <t>: Hukum</t>
  </si>
  <si>
    <t>%</t>
  </si>
  <si>
    <t>Semester/Kelas</t>
  </si>
  <si>
    <t>ADILA PUTRI</t>
  </si>
  <si>
    <t>AGATA JUWITA PUTRI</t>
  </si>
  <si>
    <t>AHMAD RIANSYAH</t>
  </si>
  <si>
    <t>ALFINA SARI</t>
  </si>
  <si>
    <t>ANDINI FADILLAH</t>
  </si>
  <si>
    <t>ANGGI S. BRATA</t>
  </si>
  <si>
    <t>ANISA DWI ISMAWATI</t>
  </si>
  <si>
    <t>ARIEL SATRIANA</t>
  </si>
  <si>
    <t>ARPANI</t>
  </si>
  <si>
    <t>BERDI ANGGARA</t>
  </si>
  <si>
    <t>DESI SAFITRI</t>
  </si>
  <si>
    <t>DEVA ANGGRAINI</t>
  </si>
  <si>
    <t>DEWAN SOLVI</t>
  </si>
  <si>
    <t>DIKI CANDRA SONIYA</t>
  </si>
  <si>
    <t>DWI WAHYUNI</t>
  </si>
  <si>
    <t>EDO ERLANGGA</t>
  </si>
  <si>
    <t>EDWIN DWI LAKSANA</t>
  </si>
  <si>
    <t>FAISAL BASRI</t>
  </si>
  <si>
    <t>FAYZAL SUMANTRI</t>
  </si>
  <si>
    <t>FEBRI IBNURULLAH</t>
  </si>
  <si>
    <t>GHOZI IRAWAN</t>
  </si>
  <si>
    <t>GUNAWAN</t>
  </si>
  <si>
    <t>HAFID TRI KURNIAWAN</t>
  </si>
  <si>
    <t>HERI SETIAWAN</t>
  </si>
  <si>
    <t>IBNUL ALWAN</t>
  </si>
  <si>
    <t>IFAN SURI</t>
  </si>
  <si>
    <t>INDRI MELAWATI HIDAYAH</t>
  </si>
  <si>
    <t>IQBAL RAFZANJANI</t>
  </si>
  <si>
    <t>JATMIKA</t>
  </si>
  <si>
    <t>JUNARIO ANDIKA</t>
  </si>
  <si>
    <t>LIA FITRI CAHYANI</t>
  </si>
  <si>
    <t>LUYGI HANANDES</t>
  </si>
  <si>
    <t>M. ARIPAN TANO</t>
  </si>
  <si>
    <t>M. HAFIZ</t>
  </si>
  <si>
    <t>M. YUSRIL DARMAWAN</t>
  </si>
  <si>
    <t>MEGA RIA PRATIWI</t>
  </si>
  <si>
    <t>MEISY AMORY</t>
  </si>
  <si>
    <t>MEVANDER MARENO</t>
  </si>
  <si>
    <t>MIRANDA SUBRATA</t>
  </si>
  <si>
    <t>MONICHA TANJA MEGA YASTAMA</t>
  </si>
  <si>
    <t>MUHAMMAD NUR ROMADHAN</t>
  </si>
  <si>
    <t>NORA KEMALA DEWI</t>
  </si>
  <si>
    <t>PUTRI YANTINA</t>
  </si>
  <si>
    <t>RATU INDAH PERMATA SARI</t>
  </si>
  <si>
    <t>RENDI MERPELIA</t>
  </si>
  <si>
    <t>RENDIA ISTABELLA SEPTERIA</t>
  </si>
  <si>
    <t>REZA BAYU FAIRNANDO</t>
  </si>
  <si>
    <t>RIDHO PRADANA</t>
  </si>
  <si>
    <t>RIFKI HAMDANI</t>
  </si>
  <si>
    <t>RIO WAHYUDI</t>
  </si>
  <si>
    <t>RYAN SHAPUTRA</t>
  </si>
  <si>
    <t>SARAH NURUL IZA</t>
  </si>
  <si>
    <t>SARTIKA</t>
  </si>
  <si>
    <t>SERLI AYU ANGGRAINI</t>
  </si>
  <si>
    <t>TEGUH WIRA HADI KUSUMA</t>
  </si>
  <si>
    <t>WELIAN ARIF WINANDA</t>
  </si>
  <si>
    <t>YOGA NOVI ALFAT</t>
  </si>
  <si>
    <t>ADE CITRA DEWI</t>
  </si>
  <si>
    <t>AHMAD HAIKAL</t>
  </si>
  <si>
    <t>ALDI RIDHO ZULKARNAEN</t>
  </si>
  <si>
    <t>ANITA PUSPA DEWI</t>
  </si>
  <si>
    <t>AON ALBET</t>
  </si>
  <si>
    <t>ARIEF RACHMAN HAKIM</t>
  </si>
  <si>
    <t>DENY AFRIAN</t>
  </si>
  <si>
    <t>IMAM MUSTOFA</t>
  </si>
  <si>
    <t>JUNIKA DANI SAPUTRA</t>
  </si>
  <si>
    <t>M.YOSEP ALIPIO</t>
  </si>
  <si>
    <t>SITI HAMIDAH</t>
  </si>
  <si>
    <t>SYAFANY</t>
  </si>
  <si>
    <t>TRI IDA MULYANINGSIH</t>
  </si>
  <si>
    <t>VERI IRAWAN</t>
  </si>
  <si>
    <t xml:space="preserve">: 3 SKS </t>
  </si>
  <si>
    <t>: Kamilatun, S.H.,M.H</t>
  </si>
  <si>
    <t>: Hukum Acara Pidana</t>
  </si>
  <si>
    <t xml:space="preserve"> :   HUK- 41524133</t>
  </si>
  <si>
    <t>TEGUG WIRA MAHARDIKA</t>
  </si>
  <si>
    <t>ALIM PURMOMO</t>
  </si>
  <si>
    <t>M. RIDHO WIJAYA</t>
  </si>
  <si>
    <t>M. IKHSAN HIMAWAN</t>
  </si>
  <si>
    <t>FAHMI NADANI CANDRA S.</t>
  </si>
  <si>
    <t>HENDRY DUNANT</t>
  </si>
  <si>
    <t>YANDHO CHEPREDO HR</t>
  </si>
  <si>
    <t>AINUN BAGUS</t>
  </si>
  <si>
    <t>ARI YUNANDA</t>
  </si>
  <si>
    <t>Kamilatun, S.H.,M.H.</t>
  </si>
  <si>
    <t>NIDN.0214096001</t>
  </si>
  <si>
    <t>MANDO AKHMAD S.</t>
  </si>
  <si>
    <t>RAHMAD AGUNG D.</t>
  </si>
  <si>
    <t>: Ganjil / A</t>
  </si>
  <si>
    <t>: Ganjil / B</t>
  </si>
  <si>
    <t>RAHADIAN KAMAESYAWA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</si>
</sst>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3" fillId="0" borderId="0"/>
    <xf numFmtId="0" fontId="1" fillId="0" borderId="0"/>
  </cellStyleXfs>
  <cellXfs count="8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/>
    <xf numFmtId="1" fontId="12" fillId="0" borderId="13" xfId="0" applyNumberFormat="1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65" fontId="12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/>
    <xf numFmtId="0" fontId="12" fillId="0" borderId="2" xfId="0" applyFont="1" applyBorder="1" applyAlignment="1">
      <alignment horizontal="center"/>
    </xf>
    <xf numFmtId="9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5" fillId="0" borderId="0" xfId="6" applyFont="1" applyBorder="1"/>
    <xf numFmtId="0" fontId="17" fillId="0" borderId="2" xfId="0" quotePrefix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2" xfId="0" quotePrefix="1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2" xfId="0" applyFont="1" applyFill="1" applyBorder="1" applyAlignment="1">
      <alignment wrapText="1"/>
    </xf>
    <xf numFmtId="0" fontId="16" fillId="0" borderId="2" xfId="2" applyFont="1" applyFill="1" applyBorder="1" applyAlignment="1" applyProtection="1">
      <alignment wrapText="1"/>
    </xf>
    <xf numFmtId="0" fontId="16" fillId="0" borderId="11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0" fontId="18" fillId="0" borderId="2" xfId="0" applyFont="1" applyFill="1" applyBorder="1"/>
    <xf numFmtId="0" fontId="19" fillId="0" borderId="2" xfId="0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2" xfId="0" quotePrefix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9" fontId="9" fillId="2" borderId="6" xfId="0" applyNumberFormat="1" applyFont="1" applyFill="1" applyBorder="1" applyAlignment="1">
      <alignment horizontal="center" vertical="center"/>
    </xf>
    <xf numFmtId="9" fontId="9" fillId="2" borderId="1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7">
    <cellStyle name="Hyperlink" xfId="2" builtinId="8"/>
    <cellStyle name="Normal" xfId="0" builtinId="0"/>
    <cellStyle name="Normal 2" xfId="6"/>
    <cellStyle name="Normal 2 2" xfId="4"/>
    <cellStyle name="Normal 2 2 2" xfId="3"/>
    <cellStyle name="Normal 2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214345</xdr:colOff>
      <xdr:row>0</xdr:row>
      <xdr:rowOff>31749</xdr:rowOff>
    </xdr:from>
    <xdr:to>
      <xdr:col>1</xdr:col>
      <xdr:colOff>333375</xdr:colOff>
      <xdr:row>2</xdr:row>
      <xdr:rowOff>111125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45" y="31749"/>
          <a:ext cx="579405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628650</xdr:colOff>
      <xdr:row>2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95" y="0"/>
          <a:ext cx="74450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2/pesertadidik/detail/48036884-5aee-4747-a1fc-90ea31ccbcb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opLeftCell="A44" zoomScale="110" zoomScaleNormal="110" workbookViewId="0">
      <selection activeCell="C62" sqref="C62"/>
    </sheetView>
  </sheetViews>
  <sheetFormatPr defaultRowHeight="15"/>
  <cols>
    <col min="1" max="1" width="6.85546875" customWidth="1"/>
    <col min="2" max="2" width="14.42578125" style="13" customWidth="1"/>
    <col min="3" max="3" width="31.140625" customWidth="1"/>
    <col min="4" max="4" width="5" customWidth="1"/>
    <col min="5" max="5" width="8.85546875" customWidth="1"/>
    <col min="6" max="7" width="5.5703125" customWidth="1"/>
    <col min="8" max="8" width="6.85546875" customWidth="1"/>
    <col min="9" max="9" width="7" customWidth="1"/>
    <col min="10" max="10" width="7.5703125" customWidth="1"/>
    <col min="11" max="11" width="7.140625" customWidth="1"/>
    <col min="12" max="12" width="6.7109375" customWidth="1"/>
    <col min="13" max="13" width="6.5703125" customWidth="1"/>
    <col min="14" max="14" width="8.85546875" customWidth="1"/>
    <col min="15" max="15" width="10.140625" customWidth="1"/>
  </cols>
  <sheetData>
    <row r="1" spans="1:15" ht="2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18.75" customHeight="1">
      <c r="A2" s="61" t="s">
        <v>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6.5" thickBot="1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8.25" customHeight="1" thickTop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5" ht="15.75">
      <c r="A6" s="63" t="s">
        <v>25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5" ht="6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5" ht="15.75">
      <c r="A8" s="2" t="s">
        <v>3</v>
      </c>
      <c r="B8"/>
      <c r="C8" s="2" t="s">
        <v>26</v>
      </c>
      <c r="D8" s="2"/>
      <c r="E8" s="2"/>
      <c r="F8" s="2" t="s">
        <v>4</v>
      </c>
      <c r="G8" s="2"/>
      <c r="I8" s="2"/>
      <c r="J8" s="30" t="s">
        <v>103</v>
      </c>
      <c r="K8" s="2"/>
      <c r="L8" s="2"/>
      <c r="M8" s="2"/>
    </row>
    <row r="9" spans="1:15" ht="15.75">
      <c r="A9" s="2" t="s">
        <v>28</v>
      </c>
      <c r="B9"/>
      <c r="C9" s="2" t="s">
        <v>117</v>
      </c>
      <c r="D9" s="2"/>
      <c r="E9" s="2"/>
      <c r="F9" s="2" t="s">
        <v>5</v>
      </c>
      <c r="G9" s="2"/>
      <c r="I9" s="2"/>
      <c r="J9" s="2" t="s">
        <v>102</v>
      </c>
      <c r="K9" s="2"/>
      <c r="L9" s="2"/>
      <c r="M9" s="2"/>
    </row>
    <row r="10" spans="1:15" ht="15.75">
      <c r="A10" s="2" t="s">
        <v>6</v>
      </c>
      <c r="B10"/>
      <c r="C10" s="2" t="s">
        <v>101</v>
      </c>
      <c r="D10" s="2"/>
      <c r="E10" s="2"/>
      <c r="F10" s="2" t="s">
        <v>7</v>
      </c>
      <c r="G10" s="2"/>
      <c r="I10" s="2"/>
      <c r="J10" s="2" t="s">
        <v>100</v>
      </c>
      <c r="K10" s="2"/>
      <c r="L10" s="2"/>
      <c r="M10" s="2"/>
    </row>
    <row r="11" spans="1:15" ht="8.25" customHeight="1">
      <c r="A11" s="3"/>
      <c r="B11" s="2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15" customHeight="1">
      <c r="A12" s="21" t="s">
        <v>8</v>
      </c>
      <c r="B12" s="21" t="s">
        <v>9</v>
      </c>
      <c r="C12" s="21" t="s">
        <v>10</v>
      </c>
      <c r="D12" s="64" t="s">
        <v>11</v>
      </c>
      <c r="E12" s="65"/>
      <c r="F12" s="65" t="s">
        <v>12</v>
      </c>
      <c r="G12" s="65"/>
      <c r="H12" s="65"/>
      <c r="I12" s="66"/>
      <c r="J12" s="64" t="s">
        <v>13</v>
      </c>
      <c r="K12" s="66"/>
      <c r="L12" s="64" t="s">
        <v>14</v>
      </c>
      <c r="M12" s="66"/>
      <c r="N12" s="22" t="s">
        <v>15</v>
      </c>
      <c r="O12" s="58" t="s">
        <v>16</v>
      </c>
    </row>
    <row r="13" spans="1:15" ht="15" customHeight="1">
      <c r="A13" s="28"/>
      <c r="B13" s="28"/>
      <c r="C13" s="28"/>
      <c r="D13" s="21" t="s">
        <v>19</v>
      </c>
      <c r="E13" s="20" t="s">
        <v>27</v>
      </c>
      <c r="F13" s="20">
        <v>0.1</v>
      </c>
      <c r="G13" s="21" t="s">
        <v>17</v>
      </c>
      <c r="H13" s="22" t="s">
        <v>18</v>
      </c>
      <c r="I13" s="20">
        <v>0.25</v>
      </c>
      <c r="J13" s="21" t="s">
        <v>19</v>
      </c>
      <c r="K13" s="20">
        <v>0.25</v>
      </c>
      <c r="L13" s="21" t="s">
        <v>19</v>
      </c>
      <c r="M13" s="20">
        <v>0.4</v>
      </c>
      <c r="N13" s="23"/>
      <c r="O13" s="59"/>
    </row>
    <row r="14" spans="1:15">
      <c r="A14" s="14">
        <v>1</v>
      </c>
      <c r="B14" s="14">
        <v>2</v>
      </c>
      <c r="C14" s="14">
        <v>3</v>
      </c>
      <c r="D14" s="24"/>
      <c r="E14" s="24">
        <v>5</v>
      </c>
      <c r="F14" s="25"/>
      <c r="G14" s="24">
        <v>6</v>
      </c>
      <c r="H14" s="26"/>
      <c r="I14" s="25"/>
      <c r="J14" s="24">
        <v>7</v>
      </c>
      <c r="K14" s="25"/>
      <c r="L14" s="24">
        <v>8</v>
      </c>
      <c r="M14" s="25"/>
      <c r="N14" s="14">
        <v>9</v>
      </c>
      <c r="O14" s="14">
        <v>10</v>
      </c>
    </row>
    <row r="15" spans="1:15" ht="15.75">
      <c r="A15" s="15">
        <v>1</v>
      </c>
      <c r="B15" s="31">
        <v>1802000075</v>
      </c>
      <c r="C15" s="53" t="s">
        <v>86</v>
      </c>
      <c r="D15" s="47">
        <v>10</v>
      </c>
      <c r="E15" s="15">
        <f t="shared" ref="E15:E18" si="0">(D15/16)*100</f>
        <v>62.5</v>
      </c>
      <c r="F15" s="16">
        <f t="shared" ref="F15:F17" si="1">ROUND((E15*10%),0)</f>
        <v>6</v>
      </c>
      <c r="G15" s="16">
        <v>80</v>
      </c>
      <c r="H15" s="16">
        <f t="shared" ref="H15:H16" si="2">AVERAGE(G15:G15)</f>
        <v>80</v>
      </c>
      <c r="I15" s="16">
        <f t="shared" ref="I15:I18" si="3">ROUND((H15*25%),0)</f>
        <v>20</v>
      </c>
      <c r="J15" s="15">
        <v>80</v>
      </c>
      <c r="K15" s="16">
        <f t="shared" ref="K15:K17" si="4">ROUND((J15*25%),0)</f>
        <v>20</v>
      </c>
      <c r="L15" s="16">
        <v>80</v>
      </c>
      <c r="M15" s="16">
        <f t="shared" ref="M15:M18" si="5">ROUND((L15*40%),0)</f>
        <v>32</v>
      </c>
      <c r="N15" s="16">
        <f t="shared" ref="N15:N46" si="6">ROUND((F15+I15+K15+M15),0)</f>
        <v>78</v>
      </c>
      <c r="O15" s="17" t="str">
        <f>IF(N15&gt;=80,"A",IF(N15&gt;=76.25,"A-",IF(N15&gt;=68.75,"B+",IF(N15&gt;=65,"B",IF(N15&gt;=62.5,"B-",IF(N15&gt;=57.5,"C+",IF(N15&gt;=55,"C",IF(N15&gt;=51.25,"C-",IF(N15&gt;=43.75,"D+",IF(N15&gt;=40,"D","E"))))))))))</f>
        <v>A-</v>
      </c>
    </row>
    <row r="16" spans="1:15" ht="15.75">
      <c r="A16" s="15">
        <v>2</v>
      </c>
      <c r="B16" s="31">
        <v>1802990046</v>
      </c>
      <c r="C16" s="53" t="s">
        <v>30</v>
      </c>
      <c r="D16" s="47">
        <v>9</v>
      </c>
      <c r="E16" s="15">
        <f t="shared" si="0"/>
        <v>56.25</v>
      </c>
      <c r="F16" s="16">
        <f t="shared" si="1"/>
        <v>6</v>
      </c>
      <c r="G16" s="16">
        <v>80</v>
      </c>
      <c r="H16" s="16">
        <f t="shared" si="2"/>
        <v>80</v>
      </c>
      <c r="I16" s="16">
        <f t="shared" si="3"/>
        <v>20</v>
      </c>
      <c r="J16" s="15">
        <v>80</v>
      </c>
      <c r="K16" s="16">
        <f t="shared" si="4"/>
        <v>20</v>
      </c>
      <c r="L16" s="16">
        <v>75</v>
      </c>
      <c r="M16" s="16">
        <f t="shared" si="5"/>
        <v>30</v>
      </c>
      <c r="N16" s="16">
        <f t="shared" si="6"/>
        <v>76</v>
      </c>
      <c r="O16" s="17" t="str">
        <f t="shared" ref="O16:O60" si="7">IF(N16&gt;=80,"A",IF(N16&gt;=76.25,"A-",IF(N16&gt;=68.75,"B+",IF(N16&gt;=65,"B",IF(N16&gt;=62.5,"B-",IF(N16&gt;=57.5,"C+",IF(N16&gt;=55,"C",IF(N16&gt;=51.25,"C-",IF(N16&gt;=43.75,"D+",IF(N16&gt;=40,"D","E"))))))))))</f>
        <v>B+</v>
      </c>
    </row>
    <row r="17" spans="1:15" ht="15.75">
      <c r="A17" s="15">
        <v>3</v>
      </c>
      <c r="B17" s="33">
        <v>1802000015</v>
      </c>
      <c r="C17" s="53" t="s">
        <v>111</v>
      </c>
      <c r="D17" s="47">
        <v>11</v>
      </c>
      <c r="E17" s="15">
        <f t="shared" si="0"/>
        <v>68.75</v>
      </c>
      <c r="F17" s="16">
        <f t="shared" si="1"/>
        <v>7</v>
      </c>
      <c r="G17" s="16">
        <v>80</v>
      </c>
      <c r="H17" s="16">
        <f t="shared" ref="H17:H48" si="8">AVERAGE(G17:G17)</f>
        <v>80</v>
      </c>
      <c r="I17" s="16">
        <f t="shared" si="3"/>
        <v>20</v>
      </c>
      <c r="J17" s="15">
        <v>80</v>
      </c>
      <c r="K17" s="16">
        <f t="shared" si="4"/>
        <v>20</v>
      </c>
      <c r="L17" s="16">
        <v>80</v>
      </c>
      <c r="M17" s="16">
        <f t="shared" si="5"/>
        <v>32</v>
      </c>
      <c r="N17" s="16">
        <f t="shared" si="6"/>
        <v>79</v>
      </c>
      <c r="O17" s="17" t="str">
        <f t="shared" si="7"/>
        <v>A-</v>
      </c>
    </row>
    <row r="18" spans="1:15" ht="15.75">
      <c r="A18" s="15">
        <v>4</v>
      </c>
      <c r="B18" s="32">
        <v>1802000080</v>
      </c>
      <c r="C18" s="53" t="s">
        <v>32</v>
      </c>
      <c r="D18" s="47">
        <v>8</v>
      </c>
      <c r="E18" s="15">
        <f t="shared" si="0"/>
        <v>50</v>
      </c>
      <c r="F18" s="16">
        <f>ROUND((E18*10%),0)</f>
        <v>5</v>
      </c>
      <c r="G18" s="16">
        <v>70</v>
      </c>
      <c r="H18" s="16">
        <f t="shared" si="8"/>
        <v>70</v>
      </c>
      <c r="I18" s="16">
        <f t="shared" si="3"/>
        <v>18</v>
      </c>
      <c r="J18" s="15">
        <v>70</v>
      </c>
      <c r="K18" s="16">
        <f>ROUND((J18*25%),0)</f>
        <v>18</v>
      </c>
      <c r="L18" s="16">
        <v>75</v>
      </c>
      <c r="M18" s="16">
        <f t="shared" si="5"/>
        <v>30</v>
      </c>
      <c r="N18" s="16">
        <f t="shared" si="6"/>
        <v>71</v>
      </c>
      <c r="O18" s="17" t="str">
        <f t="shared" si="7"/>
        <v>B+</v>
      </c>
    </row>
    <row r="19" spans="1:15" ht="15.75">
      <c r="A19" s="15">
        <v>5</v>
      </c>
      <c r="B19" s="31">
        <v>1802000002</v>
      </c>
      <c r="C19" s="53" t="s">
        <v>33</v>
      </c>
      <c r="D19" s="47">
        <v>11</v>
      </c>
      <c r="E19" s="15">
        <f t="shared" ref="E19:E61" si="9">(D19/16)*100</f>
        <v>68.75</v>
      </c>
      <c r="F19" s="16">
        <f t="shared" ref="F19" si="10">ROUND((E19*10%),0)</f>
        <v>7</v>
      </c>
      <c r="G19" s="16">
        <v>80</v>
      </c>
      <c r="H19" s="16">
        <f t="shared" si="8"/>
        <v>80</v>
      </c>
      <c r="I19" s="16">
        <f t="shared" ref="I19:I61" si="11">ROUND((H19*25%),0)</f>
        <v>20</v>
      </c>
      <c r="J19" s="15">
        <v>80</v>
      </c>
      <c r="K19" s="16">
        <f t="shared" ref="K19:K62" si="12">ROUND((J19*25%),0)</f>
        <v>20</v>
      </c>
      <c r="L19" s="16">
        <v>80</v>
      </c>
      <c r="M19" s="16">
        <f t="shared" ref="M19:M63" si="13">ROUND((L19*40%),0)</f>
        <v>32</v>
      </c>
      <c r="N19" s="16">
        <f t="shared" si="6"/>
        <v>79</v>
      </c>
      <c r="O19" s="17" t="str">
        <f t="shared" si="7"/>
        <v>A-</v>
      </c>
    </row>
    <row r="20" spans="1:15" ht="15.75">
      <c r="A20" s="15">
        <v>6</v>
      </c>
      <c r="B20" s="31">
        <v>1802000030</v>
      </c>
      <c r="C20" s="53" t="s">
        <v>34</v>
      </c>
      <c r="D20" s="47">
        <v>7</v>
      </c>
      <c r="E20" s="15">
        <f t="shared" ref="E20" si="14">(D20/16)*100</f>
        <v>43.75</v>
      </c>
      <c r="F20" s="16">
        <f t="shared" ref="F20:F27" si="15">ROUND((E20*10%),0)</f>
        <v>4</v>
      </c>
      <c r="G20" s="16">
        <v>70</v>
      </c>
      <c r="H20" s="16">
        <f t="shared" si="8"/>
        <v>70</v>
      </c>
      <c r="I20" s="16">
        <f t="shared" ref="I20" si="16">ROUND((H20*25%),0)</f>
        <v>18</v>
      </c>
      <c r="J20" s="15">
        <v>70</v>
      </c>
      <c r="K20" s="16">
        <f t="shared" ref="K20:K27" si="17">ROUND((J20*25%),0)</f>
        <v>18</v>
      </c>
      <c r="L20" s="16">
        <v>75</v>
      </c>
      <c r="M20" s="16">
        <f t="shared" si="13"/>
        <v>30</v>
      </c>
      <c r="N20" s="16">
        <f t="shared" si="6"/>
        <v>70</v>
      </c>
      <c r="O20" s="17" t="str">
        <f t="shared" si="7"/>
        <v>B+</v>
      </c>
    </row>
    <row r="21" spans="1:15" ht="15.75">
      <c r="A21" s="15">
        <v>7</v>
      </c>
      <c r="B21" s="31">
        <v>1802010053</v>
      </c>
      <c r="C21" s="53" t="s">
        <v>35</v>
      </c>
      <c r="D21" s="47">
        <v>8</v>
      </c>
      <c r="E21" s="15">
        <f t="shared" ref="E21:E23" si="18">(D21/16)*100</f>
        <v>50</v>
      </c>
      <c r="F21" s="16">
        <f t="shared" si="15"/>
        <v>5</v>
      </c>
      <c r="G21" s="16">
        <v>70</v>
      </c>
      <c r="H21" s="16">
        <f t="shared" si="8"/>
        <v>70</v>
      </c>
      <c r="I21" s="16">
        <f t="shared" ref="I21:I23" si="19">ROUND((H21*25%),0)</f>
        <v>18</v>
      </c>
      <c r="J21" s="15">
        <v>70</v>
      </c>
      <c r="K21" s="16">
        <f t="shared" si="17"/>
        <v>18</v>
      </c>
      <c r="L21" s="16">
        <v>75</v>
      </c>
      <c r="M21" s="16">
        <f t="shared" si="13"/>
        <v>30</v>
      </c>
      <c r="N21" s="16">
        <f t="shared" si="6"/>
        <v>71</v>
      </c>
      <c r="O21" s="17" t="str">
        <f t="shared" si="7"/>
        <v>B+</v>
      </c>
    </row>
    <row r="22" spans="1:15" ht="15.75">
      <c r="A22" s="15">
        <v>8</v>
      </c>
      <c r="B22" s="31">
        <v>1802970099</v>
      </c>
      <c r="C22" s="54" t="s">
        <v>112</v>
      </c>
      <c r="D22" s="47">
        <v>7</v>
      </c>
      <c r="E22" s="15">
        <f t="shared" si="18"/>
        <v>43.75</v>
      </c>
      <c r="F22" s="16">
        <f t="shared" si="15"/>
        <v>4</v>
      </c>
      <c r="G22" s="16">
        <v>70</v>
      </c>
      <c r="H22" s="16">
        <f t="shared" si="8"/>
        <v>70</v>
      </c>
      <c r="I22" s="16">
        <f t="shared" si="19"/>
        <v>18</v>
      </c>
      <c r="J22" s="15">
        <v>70</v>
      </c>
      <c r="K22" s="16">
        <f t="shared" si="17"/>
        <v>18</v>
      </c>
      <c r="L22" s="16">
        <v>70</v>
      </c>
      <c r="M22" s="16">
        <f t="shared" ref="M22:M23" si="20">ROUND((L22*40%),0)</f>
        <v>28</v>
      </c>
      <c r="N22" s="16">
        <f t="shared" si="6"/>
        <v>68</v>
      </c>
      <c r="O22" s="17" t="str">
        <f t="shared" si="7"/>
        <v>B</v>
      </c>
    </row>
    <row r="23" spans="1:15" ht="15.75">
      <c r="A23" s="15">
        <v>9</v>
      </c>
      <c r="B23" s="31">
        <v>1802990052</v>
      </c>
      <c r="C23" s="53" t="s">
        <v>36</v>
      </c>
      <c r="D23" s="47">
        <v>7</v>
      </c>
      <c r="E23" s="15">
        <f t="shared" si="18"/>
        <v>43.75</v>
      </c>
      <c r="F23" s="16">
        <f t="shared" si="15"/>
        <v>4</v>
      </c>
      <c r="G23" s="16">
        <v>70</v>
      </c>
      <c r="H23" s="16">
        <f t="shared" si="8"/>
        <v>70</v>
      </c>
      <c r="I23" s="16">
        <f t="shared" si="19"/>
        <v>18</v>
      </c>
      <c r="J23" s="15">
        <v>70</v>
      </c>
      <c r="K23" s="16">
        <f t="shared" si="17"/>
        <v>18</v>
      </c>
      <c r="L23" s="16">
        <v>70</v>
      </c>
      <c r="M23" s="16">
        <f t="shared" si="20"/>
        <v>28</v>
      </c>
      <c r="N23" s="16">
        <f t="shared" si="6"/>
        <v>68</v>
      </c>
      <c r="O23" s="17" t="str">
        <f t="shared" si="7"/>
        <v>B</v>
      </c>
    </row>
    <row r="24" spans="1:15" ht="15.75">
      <c r="A24" s="15">
        <v>10</v>
      </c>
      <c r="B24" s="31">
        <v>1802990061</v>
      </c>
      <c r="C24" s="53" t="s">
        <v>39</v>
      </c>
      <c r="D24" s="47">
        <v>8</v>
      </c>
      <c r="E24" s="15">
        <f t="shared" ref="E24" si="21">(D24/16)*100</f>
        <v>50</v>
      </c>
      <c r="F24" s="16">
        <f t="shared" si="15"/>
        <v>5</v>
      </c>
      <c r="G24" s="16">
        <v>70</v>
      </c>
      <c r="H24" s="16">
        <f t="shared" si="8"/>
        <v>70</v>
      </c>
      <c r="I24" s="16">
        <f t="shared" ref="I24" si="22">ROUND((H24*25%),0)</f>
        <v>18</v>
      </c>
      <c r="J24" s="15">
        <v>70</v>
      </c>
      <c r="K24" s="16">
        <f t="shared" si="17"/>
        <v>18</v>
      </c>
      <c r="L24" s="16">
        <v>75</v>
      </c>
      <c r="M24" s="16">
        <f t="shared" si="13"/>
        <v>30</v>
      </c>
      <c r="N24" s="16">
        <f t="shared" si="6"/>
        <v>71</v>
      </c>
      <c r="O24" s="17" t="str">
        <f t="shared" si="7"/>
        <v>B+</v>
      </c>
    </row>
    <row r="25" spans="1:15" ht="15.75">
      <c r="A25" s="15">
        <v>11</v>
      </c>
      <c r="B25" s="32">
        <v>1802970082</v>
      </c>
      <c r="C25" s="53" t="s">
        <v>40</v>
      </c>
      <c r="D25" s="47">
        <v>8</v>
      </c>
      <c r="E25" s="15">
        <f t="shared" ref="E25" si="23">(D25/16)*100</f>
        <v>50</v>
      </c>
      <c r="F25" s="16">
        <f t="shared" si="15"/>
        <v>5</v>
      </c>
      <c r="G25" s="16">
        <v>70</v>
      </c>
      <c r="H25" s="16">
        <f t="shared" si="8"/>
        <v>70</v>
      </c>
      <c r="I25" s="16">
        <f t="shared" ref="I25" si="24">ROUND((H25*25%),0)</f>
        <v>18</v>
      </c>
      <c r="J25" s="15">
        <v>70</v>
      </c>
      <c r="K25" s="16">
        <f t="shared" si="17"/>
        <v>18</v>
      </c>
      <c r="L25" s="16">
        <v>75</v>
      </c>
      <c r="M25" s="16">
        <f t="shared" si="13"/>
        <v>30</v>
      </c>
      <c r="N25" s="16">
        <f t="shared" si="6"/>
        <v>71</v>
      </c>
      <c r="O25" s="17" t="str">
        <f t="shared" si="7"/>
        <v>B+</v>
      </c>
    </row>
    <row r="26" spans="1:15" ht="15.75">
      <c r="A26" s="15">
        <v>12</v>
      </c>
      <c r="B26" s="32">
        <v>1802950088</v>
      </c>
      <c r="C26" s="53" t="s">
        <v>41</v>
      </c>
      <c r="D26" s="47">
        <v>7</v>
      </c>
      <c r="E26" s="15">
        <f t="shared" ref="E26" si="25">(D26/16)*100</f>
        <v>43.75</v>
      </c>
      <c r="F26" s="16">
        <f t="shared" si="15"/>
        <v>4</v>
      </c>
      <c r="G26" s="16">
        <v>70</v>
      </c>
      <c r="H26" s="16">
        <f t="shared" si="8"/>
        <v>70</v>
      </c>
      <c r="I26" s="16">
        <f t="shared" ref="I26" si="26">ROUND((H26*25%),0)</f>
        <v>18</v>
      </c>
      <c r="J26" s="15">
        <v>70</v>
      </c>
      <c r="K26" s="16">
        <f t="shared" si="17"/>
        <v>18</v>
      </c>
      <c r="L26" s="16">
        <v>75</v>
      </c>
      <c r="M26" s="16">
        <f t="shared" si="13"/>
        <v>30</v>
      </c>
      <c r="N26" s="16">
        <f t="shared" si="6"/>
        <v>70</v>
      </c>
      <c r="O26" s="17" t="str">
        <f t="shared" si="7"/>
        <v>B+</v>
      </c>
    </row>
    <row r="27" spans="1:15" ht="15.75">
      <c r="A27" s="15">
        <v>13</v>
      </c>
      <c r="B27" s="31">
        <v>1802980064</v>
      </c>
      <c r="C27" s="53" t="s">
        <v>42</v>
      </c>
      <c r="D27" s="47">
        <v>8</v>
      </c>
      <c r="E27" s="15">
        <f t="shared" ref="E27" si="27">(D27/16)*100</f>
        <v>50</v>
      </c>
      <c r="F27" s="16">
        <f t="shared" si="15"/>
        <v>5</v>
      </c>
      <c r="G27" s="16">
        <v>70</v>
      </c>
      <c r="H27" s="16">
        <f t="shared" si="8"/>
        <v>70</v>
      </c>
      <c r="I27" s="16">
        <f t="shared" ref="I27" si="28">ROUND((H27*25%),0)</f>
        <v>18</v>
      </c>
      <c r="J27" s="15">
        <v>70</v>
      </c>
      <c r="K27" s="16">
        <f t="shared" si="17"/>
        <v>18</v>
      </c>
      <c r="L27" s="16">
        <v>75</v>
      </c>
      <c r="M27" s="16">
        <f t="shared" si="13"/>
        <v>30</v>
      </c>
      <c r="N27" s="16">
        <f t="shared" si="6"/>
        <v>71</v>
      </c>
      <c r="O27" s="17" t="str">
        <f t="shared" si="7"/>
        <v>B+</v>
      </c>
    </row>
    <row r="28" spans="1:15" ht="15.75">
      <c r="A28" s="15">
        <v>14</v>
      </c>
      <c r="B28" s="31">
        <v>1802000004</v>
      </c>
      <c r="C28" s="53" t="s">
        <v>44</v>
      </c>
      <c r="D28" s="47">
        <v>10</v>
      </c>
      <c r="E28" s="15">
        <f t="shared" ref="E28" si="29">(D28/16)*100</f>
        <v>62.5</v>
      </c>
      <c r="F28" s="16">
        <f t="shared" ref="F28:F60" si="30">ROUND((E28*10%),0)</f>
        <v>6</v>
      </c>
      <c r="G28" s="16">
        <v>80</v>
      </c>
      <c r="H28" s="16">
        <f t="shared" si="8"/>
        <v>80</v>
      </c>
      <c r="I28" s="16">
        <f t="shared" ref="I28" si="31">ROUND((H28*25%),0)</f>
        <v>20</v>
      </c>
      <c r="J28" s="15">
        <v>80</v>
      </c>
      <c r="K28" s="16">
        <f t="shared" ref="K28" si="32">ROUND((J28*25%),0)</f>
        <v>20</v>
      </c>
      <c r="L28" s="16">
        <v>80</v>
      </c>
      <c r="M28" s="16">
        <f t="shared" ref="M28" si="33">ROUND((L28*40%),0)</f>
        <v>32</v>
      </c>
      <c r="N28" s="16">
        <f t="shared" si="6"/>
        <v>78</v>
      </c>
      <c r="O28" s="17" t="str">
        <f t="shared" si="7"/>
        <v>A-</v>
      </c>
    </row>
    <row r="29" spans="1:15" ht="15.75">
      <c r="A29" s="15">
        <v>15</v>
      </c>
      <c r="B29" s="31">
        <v>1802980017</v>
      </c>
      <c r="C29" s="53" t="s">
        <v>45</v>
      </c>
      <c r="D29" s="47">
        <v>10</v>
      </c>
      <c r="E29" s="15">
        <f t="shared" si="9"/>
        <v>62.5</v>
      </c>
      <c r="F29" s="16">
        <f t="shared" si="30"/>
        <v>6</v>
      </c>
      <c r="G29" s="16">
        <v>80</v>
      </c>
      <c r="H29" s="16">
        <f t="shared" si="8"/>
        <v>80</v>
      </c>
      <c r="I29" s="16">
        <f t="shared" si="11"/>
        <v>20</v>
      </c>
      <c r="J29" s="15">
        <v>80</v>
      </c>
      <c r="K29" s="16">
        <f t="shared" si="12"/>
        <v>20</v>
      </c>
      <c r="L29" s="16">
        <v>80</v>
      </c>
      <c r="M29" s="16">
        <f t="shared" si="13"/>
        <v>32</v>
      </c>
      <c r="N29" s="16">
        <f t="shared" si="6"/>
        <v>78</v>
      </c>
      <c r="O29" s="17" t="str">
        <f t="shared" si="7"/>
        <v>A-</v>
      </c>
    </row>
    <row r="30" spans="1:15" ht="15.75">
      <c r="A30" s="15">
        <v>16</v>
      </c>
      <c r="B30" s="31">
        <v>1802980039</v>
      </c>
      <c r="C30" s="53" t="s">
        <v>46</v>
      </c>
      <c r="D30" s="47">
        <v>12</v>
      </c>
      <c r="E30" s="15">
        <f t="shared" si="9"/>
        <v>75</v>
      </c>
      <c r="F30" s="16">
        <f t="shared" si="30"/>
        <v>8</v>
      </c>
      <c r="G30" s="16">
        <v>80</v>
      </c>
      <c r="H30" s="16">
        <f t="shared" si="8"/>
        <v>80</v>
      </c>
      <c r="I30" s="16">
        <f t="shared" si="11"/>
        <v>20</v>
      </c>
      <c r="J30" s="15">
        <v>80</v>
      </c>
      <c r="K30" s="16">
        <f t="shared" si="12"/>
        <v>20</v>
      </c>
      <c r="L30" s="16">
        <v>80</v>
      </c>
      <c r="M30" s="16">
        <f t="shared" si="13"/>
        <v>32</v>
      </c>
      <c r="N30" s="16">
        <f t="shared" si="6"/>
        <v>80</v>
      </c>
      <c r="O30" s="17" t="str">
        <f t="shared" si="7"/>
        <v>A</v>
      </c>
    </row>
    <row r="31" spans="1:15" ht="15.75">
      <c r="A31" s="15">
        <v>17</v>
      </c>
      <c r="B31" s="31">
        <v>1802970019</v>
      </c>
      <c r="C31" s="53" t="s">
        <v>47</v>
      </c>
      <c r="D31" s="47">
        <v>12</v>
      </c>
      <c r="E31" s="15">
        <f t="shared" ref="E31" si="34">(D31/16)*100</f>
        <v>75</v>
      </c>
      <c r="F31" s="16">
        <f t="shared" si="30"/>
        <v>8</v>
      </c>
      <c r="G31" s="16">
        <v>80</v>
      </c>
      <c r="H31" s="16">
        <f t="shared" si="8"/>
        <v>80</v>
      </c>
      <c r="I31" s="16">
        <f t="shared" ref="I31" si="35">ROUND((H31*25%),0)</f>
        <v>20</v>
      </c>
      <c r="J31" s="15">
        <v>80</v>
      </c>
      <c r="K31" s="16">
        <f t="shared" ref="K31" si="36">ROUND((J31*25%),0)</f>
        <v>20</v>
      </c>
      <c r="L31" s="16">
        <v>80</v>
      </c>
      <c r="M31" s="16">
        <f t="shared" ref="M31" si="37">ROUND((L31*40%),0)</f>
        <v>32</v>
      </c>
      <c r="N31" s="16">
        <f t="shared" si="6"/>
        <v>80</v>
      </c>
      <c r="O31" s="17" t="str">
        <f t="shared" si="7"/>
        <v>A</v>
      </c>
    </row>
    <row r="32" spans="1:15" ht="15.75">
      <c r="A32" s="15">
        <v>18</v>
      </c>
      <c r="B32" s="31">
        <v>1802000065</v>
      </c>
      <c r="C32" s="53" t="s">
        <v>48</v>
      </c>
      <c r="D32" s="47">
        <v>10</v>
      </c>
      <c r="E32" s="15">
        <f t="shared" si="9"/>
        <v>62.5</v>
      </c>
      <c r="F32" s="16">
        <f t="shared" si="30"/>
        <v>6</v>
      </c>
      <c r="G32" s="16">
        <v>80</v>
      </c>
      <c r="H32" s="16">
        <f t="shared" si="8"/>
        <v>80</v>
      </c>
      <c r="I32" s="16">
        <f t="shared" si="11"/>
        <v>20</v>
      </c>
      <c r="J32" s="15">
        <v>80</v>
      </c>
      <c r="K32" s="16">
        <f t="shared" si="12"/>
        <v>20</v>
      </c>
      <c r="L32" s="16">
        <v>80</v>
      </c>
      <c r="M32" s="16">
        <f t="shared" si="13"/>
        <v>32</v>
      </c>
      <c r="N32" s="16">
        <f t="shared" si="6"/>
        <v>78</v>
      </c>
      <c r="O32" s="17" t="str">
        <f t="shared" si="7"/>
        <v>A-</v>
      </c>
    </row>
    <row r="33" spans="1:15" ht="15.75">
      <c r="A33" s="15">
        <v>19</v>
      </c>
      <c r="B33" s="31">
        <v>1802990043</v>
      </c>
      <c r="C33" s="53" t="s">
        <v>49</v>
      </c>
      <c r="D33" s="47">
        <v>9</v>
      </c>
      <c r="E33" s="15">
        <f t="shared" si="9"/>
        <v>56.25</v>
      </c>
      <c r="F33" s="16">
        <f t="shared" si="30"/>
        <v>6</v>
      </c>
      <c r="G33" s="16">
        <v>80</v>
      </c>
      <c r="H33" s="16">
        <f t="shared" si="8"/>
        <v>80</v>
      </c>
      <c r="I33" s="16">
        <f t="shared" si="11"/>
        <v>20</v>
      </c>
      <c r="J33" s="15">
        <v>80</v>
      </c>
      <c r="K33" s="16">
        <f t="shared" si="12"/>
        <v>20</v>
      </c>
      <c r="L33" s="16">
        <v>80</v>
      </c>
      <c r="M33" s="16">
        <f t="shared" si="13"/>
        <v>32</v>
      </c>
      <c r="N33" s="16">
        <f t="shared" si="6"/>
        <v>78</v>
      </c>
      <c r="O33" s="17" t="str">
        <f t="shared" si="7"/>
        <v>A-</v>
      </c>
    </row>
    <row r="34" spans="1:15" ht="15.75">
      <c r="A34" s="15">
        <v>20</v>
      </c>
      <c r="B34" s="31">
        <v>1802980005</v>
      </c>
      <c r="C34" s="53" t="s">
        <v>51</v>
      </c>
      <c r="D34" s="47">
        <v>12</v>
      </c>
      <c r="E34" s="15">
        <f t="shared" ref="E34" si="38">(D34/16)*100</f>
        <v>75</v>
      </c>
      <c r="F34" s="16">
        <f t="shared" si="30"/>
        <v>8</v>
      </c>
      <c r="G34" s="16">
        <v>80</v>
      </c>
      <c r="H34" s="16">
        <f t="shared" si="8"/>
        <v>80</v>
      </c>
      <c r="I34" s="16">
        <f t="shared" ref="I34" si="39">ROUND((H34*25%),0)</f>
        <v>20</v>
      </c>
      <c r="J34" s="15">
        <v>80</v>
      </c>
      <c r="K34" s="16">
        <f t="shared" ref="K34" si="40">ROUND((J34*25%),0)</f>
        <v>20</v>
      </c>
      <c r="L34" s="16">
        <v>80</v>
      </c>
      <c r="M34" s="16">
        <f t="shared" ref="M34" si="41">ROUND((L34*40%),0)</f>
        <v>32</v>
      </c>
      <c r="N34" s="16">
        <f t="shared" si="6"/>
        <v>80</v>
      </c>
      <c r="O34" s="17" t="str">
        <f t="shared" si="7"/>
        <v>A</v>
      </c>
    </row>
    <row r="35" spans="1:15" ht="15.75">
      <c r="A35" s="15">
        <v>21</v>
      </c>
      <c r="B35" s="31">
        <v>1802000025</v>
      </c>
      <c r="C35" s="54" t="s">
        <v>54</v>
      </c>
      <c r="D35" s="47">
        <v>10</v>
      </c>
      <c r="E35" s="15">
        <f t="shared" si="9"/>
        <v>62.5</v>
      </c>
      <c r="F35" s="16">
        <f t="shared" si="30"/>
        <v>6</v>
      </c>
      <c r="G35" s="16">
        <v>80</v>
      </c>
      <c r="H35" s="16">
        <f t="shared" si="8"/>
        <v>80</v>
      </c>
      <c r="I35" s="16">
        <f t="shared" si="11"/>
        <v>20</v>
      </c>
      <c r="J35" s="15">
        <v>80</v>
      </c>
      <c r="K35" s="16">
        <f t="shared" si="12"/>
        <v>20</v>
      </c>
      <c r="L35" s="16">
        <v>80</v>
      </c>
      <c r="M35" s="16">
        <f t="shared" si="13"/>
        <v>32</v>
      </c>
      <c r="N35" s="16">
        <f t="shared" si="6"/>
        <v>78</v>
      </c>
      <c r="O35" s="17" t="str">
        <f t="shared" si="7"/>
        <v>A-</v>
      </c>
    </row>
    <row r="36" spans="1:15" ht="15.75">
      <c r="A36" s="15">
        <v>22</v>
      </c>
      <c r="B36" s="32">
        <v>1802980081</v>
      </c>
      <c r="C36" s="53" t="s">
        <v>55</v>
      </c>
      <c r="D36" s="47">
        <v>8</v>
      </c>
      <c r="E36" s="15">
        <f t="shared" ref="E36" si="42">(D36/16)*100</f>
        <v>50</v>
      </c>
      <c r="F36" s="16">
        <f>ROUND((E36*10%),0)</f>
        <v>5</v>
      </c>
      <c r="G36" s="16">
        <v>70</v>
      </c>
      <c r="H36" s="16">
        <f t="shared" si="8"/>
        <v>70</v>
      </c>
      <c r="I36" s="16">
        <f t="shared" ref="I36" si="43">ROUND((H36*25%),0)</f>
        <v>18</v>
      </c>
      <c r="J36" s="15">
        <v>70</v>
      </c>
      <c r="K36" s="16">
        <f>ROUND((J36*25%),0)</f>
        <v>18</v>
      </c>
      <c r="L36" s="16">
        <v>75</v>
      </c>
      <c r="M36" s="16">
        <f t="shared" si="13"/>
        <v>30</v>
      </c>
      <c r="N36" s="16">
        <f t="shared" si="6"/>
        <v>71</v>
      </c>
      <c r="O36" s="17" t="str">
        <f t="shared" si="7"/>
        <v>B+</v>
      </c>
    </row>
    <row r="37" spans="1:15" ht="15.75">
      <c r="A37" s="15">
        <v>23</v>
      </c>
      <c r="B37" s="31">
        <v>1802990059</v>
      </c>
      <c r="C37" s="53" t="s">
        <v>56</v>
      </c>
      <c r="D37" s="47">
        <v>10</v>
      </c>
      <c r="E37" s="15">
        <f t="shared" si="9"/>
        <v>62.5</v>
      </c>
      <c r="F37" s="16">
        <f t="shared" si="30"/>
        <v>6</v>
      </c>
      <c r="G37" s="16">
        <v>80</v>
      </c>
      <c r="H37" s="16">
        <f t="shared" si="8"/>
        <v>80</v>
      </c>
      <c r="I37" s="16">
        <f t="shared" si="11"/>
        <v>20</v>
      </c>
      <c r="J37" s="15">
        <v>80</v>
      </c>
      <c r="K37" s="16">
        <f t="shared" si="12"/>
        <v>20</v>
      </c>
      <c r="L37" s="16">
        <v>80</v>
      </c>
      <c r="M37" s="16">
        <f t="shared" si="13"/>
        <v>32</v>
      </c>
      <c r="N37" s="16">
        <f t="shared" si="6"/>
        <v>78</v>
      </c>
      <c r="O37" s="17" t="str">
        <f t="shared" si="7"/>
        <v>A-</v>
      </c>
    </row>
    <row r="38" spans="1:15" ht="15.75">
      <c r="A38" s="15">
        <v>24</v>
      </c>
      <c r="B38" s="32">
        <v>1802000079</v>
      </c>
      <c r="C38" s="53" t="s">
        <v>58</v>
      </c>
      <c r="D38" s="47">
        <v>9</v>
      </c>
      <c r="E38" s="15">
        <f t="shared" ref="E38" si="44">(D38/16)*100</f>
        <v>56.25</v>
      </c>
      <c r="F38" s="16">
        <f t="shared" si="30"/>
        <v>6</v>
      </c>
      <c r="G38" s="16">
        <v>80</v>
      </c>
      <c r="H38" s="16">
        <f t="shared" si="8"/>
        <v>80</v>
      </c>
      <c r="I38" s="16">
        <f t="shared" ref="I38" si="45">ROUND((H38*25%),0)</f>
        <v>20</v>
      </c>
      <c r="J38" s="15">
        <v>80</v>
      </c>
      <c r="K38" s="16">
        <f t="shared" ref="K38" si="46">ROUND((J38*25%),0)</f>
        <v>20</v>
      </c>
      <c r="L38" s="16">
        <v>80</v>
      </c>
      <c r="M38" s="16">
        <f t="shared" ref="M38" si="47">ROUND((L38*40%),0)</f>
        <v>32</v>
      </c>
      <c r="N38" s="16">
        <f t="shared" si="6"/>
        <v>78</v>
      </c>
      <c r="O38" s="17" t="str">
        <f t="shared" si="7"/>
        <v>A-</v>
      </c>
    </row>
    <row r="39" spans="1:15" ht="15.75">
      <c r="A39" s="15">
        <v>25</v>
      </c>
      <c r="B39" s="31">
        <v>1802000001</v>
      </c>
      <c r="C39" s="53" t="s">
        <v>59</v>
      </c>
      <c r="D39" s="47">
        <v>12</v>
      </c>
      <c r="E39" s="15">
        <f t="shared" si="9"/>
        <v>75</v>
      </c>
      <c r="F39" s="16">
        <f t="shared" si="30"/>
        <v>8</v>
      </c>
      <c r="G39" s="16">
        <v>80</v>
      </c>
      <c r="H39" s="16">
        <f t="shared" si="8"/>
        <v>80</v>
      </c>
      <c r="I39" s="16">
        <f t="shared" si="11"/>
        <v>20</v>
      </c>
      <c r="J39" s="15">
        <v>80</v>
      </c>
      <c r="K39" s="16">
        <f t="shared" si="12"/>
        <v>20</v>
      </c>
      <c r="L39" s="16">
        <v>80</v>
      </c>
      <c r="M39" s="16">
        <f t="shared" si="13"/>
        <v>32</v>
      </c>
      <c r="N39" s="16">
        <f t="shared" si="6"/>
        <v>80</v>
      </c>
      <c r="O39" s="17" t="str">
        <f t="shared" si="7"/>
        <v>A</v>
      </c>
    </row>
    <row r="40" spans="1:15" ht="15.75">
      <c r="A40" s="15">
        <v>26</v>
      </c>
      <c r="B40" s="31">
        <v>1802970036</v>
      </c>
      <c r="C40" s="53" t="s">
        <v>60</v>
      </c>
      <c r="D40" s="47">
        <v>9</v>
      </c>
      <c r="E40" s="15">
        <f t="shared" si="9"/>
        <v>56.25</v>
      </c>
      <c r="F40" s="16">
        <f t="shared" si="30"/>
        <v>6</v>
      </c>
      <c r="G40" s="16">
        <v>80</v>
      </c>
      <c r="H40" s="16">
        <f t="shared" si="8"/>
        <v>80</v>
      </c>
      <c r="I40" s="16">
        <f t="shared" si="11"/>
        <v>20</v>
      </c>
      <c r="J40" s="15">
        <v>80</v>
      </c>
      <c r="K40" s="16">
        <f t="shared" si="12"/>
        <v>20</v>
      </c>
      <c r="L40" s="16">
        <v>80</v>
      </c>
      <c r="M40" s="16">
        <f t="shared" si="13"/>
        <v>32</v>
      </c>
      <c r="N40" s="16">
        <f t="shared" si="6"/>
        <v>78</v>
      </c>
      <c r="O40" s="17" t="str">
        <f t="shared" si="7"/>
        <v>A-</v>
      </c>
    </row>
    <row r="41" spans="1:15" ht="15.75">
      <c r="A41" s="15">
        <v>27</v>
      </c>
      <c r="B41" s="31">
        <v>1802000021</v>
      </c>
      <c r="C41" s="53" t="s">
        <v>61</v>
      </c>
      <c r="D41" s="47">
        <v>10</v>
      </c>
      <c r="E41" s="15">
        <f t="shared" ref="E41" si="48">(D41/16)*100</f>
        <v>62.5</v>
      </c>
      <c r="F41" s="16">
        <f>ROUND((E41*10%),0)</f>
        <v>6</v>
      </c>
      <c r="G41" s="16">
        <v>75</v>
      </c>
      <c r="H41" s="16">
        <f t="shared" ref="H41:H63" si="49">AVERAGE(G41:G41)</f>
        <v>75</v>
      </c>
      <c r="I41" s="16">
        <f t="shared" ref="I41" si="50">ROUND((H41*25%),0)</f>
        <v>19</v>
      </c>
      <c r="J41" s="15">
        <v>75</v>
      </c>
      <c r="K41" s="16">
        <f>ROUND((J41*25%),0)</f>
        <v>19</v>
      </c>
      <c r="L41" s="16">
        <v>75</v>
      </c>
      <c r="M41" s="16">
        <f t="shared" si="13"/>
        <v>30</v>
      </c>
      <c r="N41" s="16">
        <f t="shared" si="6"/>
        <v>74</v>
      </c>
      <c r="O41" s="17" t="str">
        <f t="shared" si="7"/>
        <v>B+</v>
      </c>
    </row>
    <row r="42" spans="1:15" ht="15.75">
      <c r="A42" s="15">
        <v>28</v>
      </c>
      <c r="B42" s="31">
        <v>1802000042</v>
      </c>
      <c r="C42" s="53" t="s">
        <v>62</v>
      </c>
      <c r="D42" s="47">
        <v>11</v>
      </c>
      <c r="E42" s="15">
        <f t="shared" si="9"/>
        <v>68.75</v>
      </c>
      <c r="F42" s="16">
        <f t="shared" si="30"/>
        <v>7</v>
      </c>
      <c r="G42" s="16">
        <v>80</v>
      </c>
      <c r="H42" s="16">
        <f t="shared" si="8"/>
        <v>80</v>
      </c>
      <c r="I42" s="16">
        <f t="shared" si="11"/>
        <v>20</v>
      </c>
      <c r="J42" s="15">
        <v>80</v>
      </c>
      <c r="K42" s="16">
        <f t="shared" si="12"/>
        <v>20</v>
      </c>
      <c r="L42" s="16">
        <v>80</v>
      </c>
      <c r="M42" s="16">
        <f t="shared" si="13"/>
        <v>32</v>
      </c>
      <c r="N42" s="16">
        <f t="shared" si="6"/>
        <v>79</v>
      </c>
      <c r="O42" s="17" t="str">
        <f t="shared" si="7"/>
        <v>A-</v>
      </c>
    </row>
    <row r="43" spans="1:15" ht="15.75">
      <c r="A43" s="15">
        <v>29</v>
      </c>
      <c r="B43" s="31">
        <v>1802990012</v>
      </c>
      <c r="C43" s="53" t="s">
        <v>64</v>
      </c>
      <c r="D43" s="47">
        <v>7</v>
      </c>
      <c r="E43" s="15">
        <f t="shared" si="9"/>
        <v>43.75</v>
      </c>
      <c r="F43" s="16">
        <f>ROUND((E43*10%),0)</f>
        <v>4</v>
      </c>
      <c r="G43" s="16">
        <v>70</v>
      </c>
      <c r="H43" s="16">
        <f t="shared" si="49"/>
        <v>70</v>
      </c>
      <c r="I43" s="16">
        <f t="shared" si="11"/>
        <v>18</v>
      </c>
      <c r="J43" s="15">
        <v>70</v>
      </c>
      <c r="K43" s="16">
        <f>ROUND((J43*25%),0)</f>
        <v>18</v>
      </c>
      <c r="L43" s="16">
        <v>70</v>
      </c>
      <c r="M43" s="16">
        <f t="shared" ref="M43" si="51">ROUND((L43*40%),0)</f>
        <v>28</v>
      </c>
      <c r="N43" s="16">
        <f t="shared" si="6"/>
        <v>68</v>
      </c>
      <c r="O43" s="17" t="str">
        <f t="shared" si="7"/>
        <v>B</v>
      </c>
    </row>
    <row r="44" spans="1:15" ht="15.75">
      <c r="A44" s="15">
        <v>30</v>
      </c>
      <c r="B44" s="31">
        <v>1802990020</v>
      </c>
      <c r="C44" s="53" t="s">
        <v>65</v>
      </c>
      <c r="D44" s="47">
        <v>8</v>
      </c>
      <c r="E44" s="15">
        <f t="shared" ref="E44" si="52">(D44/16)*100</f>
        <v>50</v>
      </c>
      <c r="F44" s="16">
        <f>ROUND((E44*10%),0)</f>
        <v>5</v>
      </c>
      <c r="G44" s="16">
        <v>70</v>
      </c>
      <c r="H44" s="16">
        <f t="shared" si="49"/>
        <v>70</v>
      </c>
      <c r="I44" s="16">
        <f t="shared" ref="I44" si="53">ROUND((H44*25%),0)</f>
        <v>18</v>
      </c>
      <c r="J44" s="15">
        <v>70</v>
      </c>
      <c r="K44" s="16">
        <f>ROUND((J44*25%),0)</f>
        <v>18</v>
      </c>
      <c r="L44" s="16">
        <v>75</v>
      </c>
      <c r="M44" s="16">
        <f t="shared" si="13"/>
        <v>30</v>
      </c>
      <c r="N44" s="16">
        <f t="shared" si="6"/>
        <v>71</v>
      </c>
      <c r="O44" s="17" t="str">
        <f t="shared" si="7"/>
        <v>B+</v>
      </c>
    </row>
    <row r="45" spans="1:15" ht="15.75">
      <c r="A45" s="15">
        <v>31</v>
      </c>
      <c r="B45" s="31">
        <v>1802990031</v>
      </c>
      <c r="C45" s="53" t="s">
        <v>67</v>
      </c>
      <c r="D45" s="47">
        <v>7</v>
      </c>
      <c r="E45" s="15">
        <f t="shared" si="9"/>
        <v>43.75</v>
      </c>
      <c r="F45" s="16">
        <f>ROUND((E45*10%),0)</f>
        <v>4</v>
      </c>
      <c r="G45" s="16">
        <v>70</v>
      </c>
      <c r="H45" s="16">
        <f t="shared" si="49"/>
        <v>70</v>
      </c>
      <c r="I45" s="16">
        <f t="shared" si="11"/>
        <v>18</v>
      </c>
      <c r="J45" s="15">
        <v>70</v>
      </c>
      <c r="K45" s="16">
        <f>ROUND((J45*25%),0)</f>
        <v>18</v>
      </c>
      <c r="L45" s="16">
        <v>75</v>
      </c>
      <c r="M45" s="16">
        <f t="shared" ref="M45" si="54">ROUND((L45*40%),0)</f>
        <v>30</v>
      </c>
      <c r="N45" s="16">
        <f t="shared" si="6"/>
        <v>70</v>
      </c>
      <c r="O45" s="17" t="str">
        <f t="shared" si="7"/>
        <v>B+</v>
      </c>
    </row>
    <row r="46" spans="1:15" ht="15.75">
      <c r="A46" s="15">
        <v>32</v>
      </c>
      <c r="B46" s="31">
        <v>1802000005</v>
      </c>
      <c r="C46" s="53" t="s">
        <v>68</v>
      </c>
      <c r="D46" s="47">
        <v>8</v>
      </c>
      <c r="E46" s="15">
        <f t="shared" si="9"/>
        <v>50</v>
      </c>
      <c r="F46" s="16">
        <f>ROUND((E46*10%),0)</f>
        <v>5</v>
      </c>
      <c r="G46" s="16">
        <v>70</v>
      </c>
      <c r="H46" s="16">
        <f t="shared" si="49"/>
        <v>70</v>
      </c>
      <c r="I46" s="16">
        <f t="shared" si="11"/>
        <v>18</v>
      </c>
      <c r="J46" s="15">
        <v>70</v>
      </c>
      <c r="K46" s="16">
        <f>ROUND((J46*25%),0)</f>
        <v>18</v>
      </c>
      <c r="L46" s="16">
        <v>75</v>
      </c>
      <c r="M46" s="16">
        <f t="shared" ref="M46" si="55">ROUND((L46*40%),0)</f>
        <v>30</v>
      </c>
      <c r="N46" s="16">
        <f t="shared" si="6"/>
        <v>71</v>
      </c>
      <c r="O46" s="17" t="str">
        <f t="shared" si="7"/>
        <v>B+</v>
      </c>
    </row>
    <row r="47" spans="1:15" ht="15.75">
      <c r="A47" s="15">
        <v>33</v>
      </c>
      <c r="B47" s="31">
        <v>1802990056</v>
      </c>
      <c r="C47" s="53" t="s">
        <v>69</v>
      </c>
      <c r="D47" s="47">
        <v>9</v>
      </c>
      <c r="E47" s="15">
        <f t="shared" si="9"/>
        <v>56.25</v>
      </c>
      <c r="F47" s="16">
        <f t="shared" si="30"/>
        <v>6</v>
      </c>
      <c r="G47" s="16">
        <v>80</v>
      </c>
      <c r="H47" s="16">
        <f t="shared" si="8"/>
        <v>80</v>
      </c>
      <c r="I47" s="16">
        <f t="shared" si="11"/>
        <v>20</v>
      </c>
      <c r="J47" s="15">
        <v>80</v>
      </c>
      <c r="K47" s="16">
        <f t="shared" si="12"/>
        <v>20</v>
      </c>
      <c r="L47" s="16">
        <v>80</v>
      </c>
      <c r="M47" s="16">
        <f t="shared" si="13"/>
        <v>32</v>
      </c>
      <c r="N47" s="16">
        <f t="shared" ref="N47:N63" si="56">ROUND((F47+I47+K47+M47),0)</f>
        <v>78</v>
      </c>
      <c r="O47" s="17" t="str">
        <f t="shared" si="7"/>
        <v>A-</v>
      </c>
    </row>
    <row r="48" spans="1:15" ht="15.75">
      <c r="A48" s="15">
        <v>34</v>
      </c>
      <c r="B48" s="32">
        <v>1802980074</v>
      </c>
      <c r="C48" s="53" t="s">
        <v>71</v>
      </c>
      <c r="D48" s="47">
        <v>9</v>
      </c>
      <c r="E48" s="15">
        <f t="shared" si="9"/>
        <v>56.25</v>
      </c>
      <c r="F48" s="16">
        <f t="shared" si="30"/>
        <v>6</v>
      </c>
      <c r="G48" s="16">
        <v>80</v>
      </c>
      <c r="H48" s="16">
        <f t="shared" si="8"/>
        <v>80</v>
      </c>
      <c r="I48" s="16">
        <f t="shared" si="11"/>
        <v>20</v>
      </c>
      <c r="J48" s="15">
        <v>80</v>
      </c>
      <c r="K48" s="16">
        <f t="shared" si="12"/>
        <v>20</v>
      </c>
      <c r="L48" s="16">
        <v>80</v>
      </c>
      <c r="M48" s="16">
        <f t="shared" si="13"/>
        <v>32</v>
      </c>
      <c r="N48" s="16">
        <f t="shared" si="56"/>
        <v>78</v>
      </c>
      <c r="O48" s="17" t="str">
        <f t="shared" si="7"/>
        <v>A-</v>
      </c>
    </row>
    <row r="49" spans="1:15" ht="15.75">
      <c r="A49" s="15">
        <v>35</v>
      </c>
      <c r="B49" s="32">
        <v>1802000076</v>
      </c>
      <c r="C49" s="53" t="s">
        <v>72</v>
      </c>
      <c r="D49" s="47">
        <v>8</v>
      </c>
      <c r="E49" s="15">
        <f t="shared" si="9"/>
        <v>50</v>
      </c>
      <c r="F49" s="16">
        <f>ROUND((E49*10%),0)</f>
        <v>5</v>
      </c>
      <c r="G49" s="16">
        <v>70</v>
      </c>
      <c r="H49" s="16">
        <f t="shared" si="49"/>
        <v>70</v>
      </c>
      <c r="I49" s="16">
        <f t="shared" si="11"/>
        <v>18</v>
      </c>
      <c r="J49" s="15">
        <v>70</v>
      </c>
      <c r="K49" s="16">
        <f>ROUND((J49*25%),0)</f>
        <v>18</v>
      </c>
      <c r="L49" s="16">
        <v>75</v>
      </c>
      <c r="M49" s="16">
        <f t="shared" ref="M49" si="57">ROUND((L49*40%),0)</f>
        <v>30</v>
      </c>
      <c r="N49" s="16">
        <f t="shared" ref="N49" si="58">ROUND((F49+I49+K49+M49),0)</f>
        <v>71</v>
      </c>
      <c r="O49" s="17" t="str">
        <f t="shared" si="7"/>
        <v>B+</v>
      </c>
    </row>
    <row r="50" spans="1:15" ht="15.75">
      <c r="A50" s="15">
        <v>36</v>
      </c>
      <c r="B50" s="31">
        <v>1802000058</v>
      </c>
      <c r="C50" s="53" t="s">
        <v>73</v>
      </c>
      <c r="D50" s="47">
        <v>8</v>
      </c>
      <c r="E50" s="15">
        <f t="shared" si="9"/>
        <v>50</v>
      </c>
      <c r="F50" s="16">
        <f>ROUND((E50*10%),0)</f>
        <v>5</v>
      </c>
      <c r="G50" s="16">
        <v>70</v>
      </c>
      <c r="H50" s="16">
        <f t="shared" si="49"/>
        <v>70</v>
      </c>
      <c r="I50" s="16">
        <f t="shared" si="11"/>
        <v>18</v>
      </c>
      <c r="J50" s="15">
        <v>70</v>
      </c>
      <c r="K50" s="16">
        <f>ROUND((J50*25%),0)</f>
        <v>18</v>
      </c>
      <c r="L50" s="16">
        <v>75</v>
      </c>
      <c r="M50" s="16">
        <f t="shared" ref="M50" si="59">ROUND((L50*40%),0)</f>
        <v>30</v>
      </c>
      <c r="N50" s="16">
        <f t="shared" ref="N50" si="60">ROUND((F50+I50+K50+M50),0)</f>
        <v>71</v>
      </c>
      <c r="O50" s="17" t="str">
        <f t="shared" si="7"/>
        <v>B+</v>
      </c>
    </row>
    <row r="51" spans="1:15" ht="15.75">
      <c r="A51" s="15">
        <v>37</v>
      </c>
      <c r="B51" s="31">
        <v>1802990008</v>
      </c>
      <c r="C51" s="53" t="s">
        <v>74</v>
      </c>
      <c r="D51" s="47">
        <v>7</v>
      </c>
      <c r="E51" s="15">
        <f t="shared" si="9"/>
        <v>43.75</v>
      </c>
      <c r="F51" s="16">
        <f>ROUND((E51*10%),0)</f>
        <v>4</v>
      </c>
      <c r="G51" s="16">
        <v>70</v>
      </c>
      <c r="H51" s="16">
        <f t="shared" si="49"/>
        <v>70</v>
      </c>
      <c r="I51" s="16">
        <f t="shared" si="11"/>
        <v>18</v>
      </c>
      <c r="J51" s="15">
        <v>70</v>
      </c>
      <c r="K51" s="16">
        <f>ROUND((J51*25%),0)</f>
        <v>18</v>
      </c>
      <c r="L51" s="16">
        <v>75</v>
      </c>
      <c r="M51" s="16">
        <f t="shared" ref="M51" si="61">ROUND((L51*40%),0)</f>
        <v>30</v>
      </c>
      <c r="N51" s="16">
        <f t="shared" ref="N51" si="62">ROUND((F51+I51+K51+M51),0)</f>
        <v>70</v>
      </c>
      <c r="O51" s="17" t="str">
        <f t="shared" si="7"/>
        <v>B+</v>
      </c>
    </row>
    <row r="52" spans="1:15" ht="15.75">
      <c r="A52" s="15">
        <v>38</v>
      </c>
      <c r="B52" s="31">
        <v>1802970024</v>
      </c>
      <c r="C52" s="53" t="s">
        <v>75</v>
      </c>
      <c r="D52" s="47">
        <v>8</v>
      </c>
      <c r="E52" s="15">
        <f t="shared" si="9"/>
        <v>50</v>
      </c>
      <c r="F52" s="16">
        <f>ROUND((E52*10%),0)</f>
        <v>5</v>
      </c>
      <c r="G52" s="16">
        <v>70</v>
      </c>
      <c r="H52" s="16">
        <f t="shared" si="49"/>
        <v>70</v>
      </c>
      <c r="I52" s="16">
        <f t="shared" si="11"/>
        <v>18</v>
      </c>
      <c r="J52" s="15">
        <v>70</v>
      </c>
      <c r="K52" s="16">
        <f>ROUND((J52*25%),0)</f>
        <v>18</v>
      </c>
      <c r="L52" s="16">
        <v>75</v>
      </c>
      <c r="M52" s="16">
        <f t="shared" ref="M52" si="63">ROUND((L52*40%),0)</f>
        <v>30</v>
      </c>
      <c r="N52" s="16">
        <f t="shared" ref="N52" si="64">ROUND((F52+I52+K52+M52),0)</f>
        <v>71</v>
      </c>
      <c r="O52" s="17" t="str">
        <f t="shared" si="7"/>
        <v>B+</v>
      </c>
    </row>
    <row r="53" spans="1:15" ht="15.75">
      <c r="A53" s="15">
        <v>39</v>
      </c>
      <c r="B53" s="31">
        <v>1802000040</v>
      </c>
      <c r="C53" s="53" t="s">
        <v>76</v>
      </c>
      <c r="D53" s="47">
        <v>9</v>
      </c>
      <c r="E53" s="15">
        <f t="shared" si="9"/>
        <v>56.25</v>
      </c>
      <c r="F53" s="16">
        <f t="shared" si="30"/>
        <v>6</v>
      </c>
      <c r="G53" s="16">
        <v>80</v>
      </c>
      <c r="H53" s="16">
        <f t="shared" si="49"/>
        <v>80</v>
      </c>
      <c r="I53" s="16">
        <f t="shared" si="11"/>
        <v>20</v>
      </c>
      <c r="J53" s="15">
        <v>80</v>
      </c>
      <c r="K53" s="16">
        <f t="shared" si="12"/>
        <v>20</v>
      </c>
      <c r="L53" s="16">
        <v>80</v>
      </c>
      <c r="M53" s="16">
        <f t="shared" si="13"/>
        <v>32</v>
      </c>
      <c r="N53" s="16">
        <f t="shared" si="56"/>
        <v>78</v>
      </c>
      <c r="O53" s="17" t="str">
        <f t="shared" si="7"/>
        <v>A-</v>
      </c>
    </row>
    <row r="54" spans="1:15" ht="15.75">
      <c r="A54" s="15">
        <v>40</v>
      </c>
      <c r="B54" s="32">
        <v>1802000084</v>
      </c>
      <c r="C54" s="53" t="s">
        <v>77</v>
      </c>
      <c r="D54" s="47">
        <v>8</v>
      </c>
      <c r="E54" s="15">
        <f t="shared" si="9"/>
        <v>50</v>
      </c>
      <c r="F54" s="16">
        <f>ROUND((E54*10%),0)</f>
        <v>5</v>
      </c>
      <c r="G54" s="16">
        <v>70</v>
      </c>
      <c r="H54" s="16">
        <f t="shared" si="49"/>
        <v>70</v>
      </c>
      <c r="I54" s="16">
        <f t="shared" si="11"/>
        <v>18</v>
      </c>
      <c r="J54" s="15">
        <v>70</v>
      </c>
      <c r="K54" s="16">
        <f>ROUND((J54*25%),0)</f>
        <v>18</v>
      </c>
      <c r="L54" s="16">
        <v>75</v>
      </c>
      <c r="M54" s="16">
        <f t="shared" ref="M54" si="65">ROUND((L54*40%),0)</f>
        <v>30</v>
      </c>
      <c r="N54" s="16">
        <f t="shared" ref="N54" si="66">ROUND((F54+I54+K54+M54),0)</f>
        <v>71</v>
      </c>
      <c r="O54" s="17" t="str">
        <f t="shared" si="7"/>
        <v>B+</v>
      </c>
    </row>
    <row r="55" spans="1:15" ht="15.75">
      <c r="A55" s="15">
        <v>41</v>
      </c>
      <c r="B55" s="31">
        <v>1802990044</v>
      </c>
      <c r="C55" s="53" t="s">
        <v>78</v>
      </c>
      <c r="D55" s="47">
        <v>8</v>
      </c>
      <c r="E55" s="15">
        <f t="shared" si="9"/>
        <v>50</v>
      </c>
      <c r="F55" s="16">
        <f>ROUND((E55*10%),0)</f>
        <v>5</v>
      </c>
      <c r="G55" s="16">
        <v>70</v>
      </c>
      <c r="H55" s="16">
        <f t="shared" si="49"/>
        <v>70</v>
      </c>
      <c r="I55" s="16">
        <f t="shared" si="11"/>
        <v>18</v>
      </c>
      <c r="J55" s="15">
        <v>70</v>
      </c>
      <c r="K55" s="16">
        <f>ROUND((J55*25%),0)</f>
        <v>18</v>
      </c>
      <c r="L55" s="16">
        <v>75</v>
      </c>
      <c r="M55" s="16">
        <f t="shared" ref="M55" si="67">ROUND((L55*40%),0)</f>
        <v>30</v>
      </c>
      <c r="N55" s="16">
        <f t="shared" ref="N55" si="68">ROUND((F55+I55+K55+M55),0)</f>
        <v>71</v>
      </c>
      <c r="O55" s="17" t="str">
        <f t="shared" si="7"/>
        <v>B+</v>
      </c>
    </row>
    <row r="56" spans="1:15" ht="15.75">
      <c r="A56" s="15">
        <v>42</v>
      </c>
      <c r="B56" s="31">
        <v>1802990049</v>
      </c>
      <c r="C56" s="53" t="s">
        <v>79</v>
      </c>
      <c r="D56" s="47">
        <v>9</v>
      </c>
      <c r="E56" s="15">
        <f t="shared" ref="E56" si="69">(D56/16)*100</f>
        <v>56.25</v>
      </c>
      <c r="F56" s="16">
        <f t="shared" si="30"/>
        <v>6</v>
      </c>
      <c r="G56" s="16">
        <v>80</v>
      </c>
      <c r="H56" s="16">
        <f t="shared" si="49"/>
        <v>80</v>
      </c>
      <c r="I56" s="16">
        <f t="shared" ref="I56" si="70">ROUND((H56*25%),0)</f>
        <v>20</v>
      </c>
      <c r="J56" s="15">
        <v>80</v>
      </c>
      <c r="K56" s="16">
        <f t="shared" ref="K56" si="71">ROUND((J56*25%),0)</f>
        <v>20</v>
      </c>
      <c r="L56" s="16">
        <v>80</v>
      </c>
      <c r="M56" s="16">
        <f t="shared" ref="M56" si="72">ROUND((L56*40%),0)</f>
        <v>32</v>
      </c>
      <c r="N56" s="16">
        <f t="shared" si="56"/>
        <v>78</v>
      </c>
      <c r="O56" s="17" t="str">
        <f t="shared" si="7"/>
        <v>A-</v>
      </c>
    </row>
    <row r="57" spans="1:15" ht="15.75">
      <c r="A57" s="15">
        <v>43</v>
      </c>
      <c r="B57" s="31">
        <v>1802980012</v>
      </c>
      <c r="C57" s="53" t="s">
        <v>80</v>
      </c>
      <c r="D57" s="47">
        <v>10</v>
      </c>
      <c r="E57" s="15">
        <f t="shared" si="9"/>
        <v>62.5</v>
      </c>
      <c r="F57" s="16">
        <f t="shared" si="30"/>
        <v>6</v>
      </c>
      <c r="G57" s="16">
        <v>80</v>
      </c>
      <c r="H57" s="16">
        <f t="shared" si="49"/>
        <v>80</v>
      </c>
      <c r="I57" s="16">
        <f t="shared" si="11"/>
        <v>20</v>
      </c>
      <c r="J57" s="15">
        <v>80</v>
      </c>
      <c r="K57" s="16">
        <f t="shared" si="12"/>
        <v>20</v>
      </c>
      <c r="L57" s="16">
        <v>80</v>
      </c>
      <c r="M57" s="16">
        <f t="shared" si="13"/>
        <v>32</v>
      </c>
      <c r="N57" s="16">
        <f t="shared" si="56"/>
        <v>78</v>
      </c>
      <c r="O57" s="17" t="str">
        <f t="shared" si="7"/>
        <v>A-</v>
      </c>
    </row>
    <row r="58" spans="1:15" ht="15.75">
      <c r="A58" s="15">
        <v>44</v>
      </c>
      <c r="B58" s="31">
        <v>1802940070</v>
      </c>
      <c r="C58" s="53" t="s">
        <v>81</v>
      </c>
      <c r="D58" s="47">
        <v>9</v>
      </c>
      <c r="E58" s="15">
        <f t="shared" si="9"/>
        <v>56.25</v>
      </c>
      <c r="F58" s="16">
        <f t="shared" si="30"/>
        <v>6</v>
      </c>
      <c r="G58" s="16">
        <v>80</v>
      </c>
      <c r="H58" s="16">
        <f t="shared" si="49"/>
        <v>80</v>
      </c>
      <c r="I58" s="16">
        <f t="shared" si="11"/>
        <v>20</v>
      </c>
      <c r="J58" s="15">
        <v>80</v>
      </c>
      <c r="K58" s="16">
        <f t="shared" si="12"/>
        <v>20</v>
      </c>
      <c r="L58" s="16">
        <v>80</v>
      </c>
      <c r="M58" s="16">
        <f t="shared" si="13"/>
        <v>32</v>
      </c>
      <c r="N58" s="16">
        <f t="shared" si="56"/>
        <v>78</v>
      </c>
      <c r="O58" s="17" t="str">
        <f t="shared" si="7"/>
        <v>A-</v>
      </c>
    </row>
    <row r="59" spans="1:15" ht="15.75">
      <c r="A59" s="15">
        <v>45</v>
      </c>
      <c r="B59" s="31">
        <v>1802000003</v>
      </c>
      <c r="C59" s="53" t="s">
        <v>82</v>
      </c>
      <c r="D59" s="47">
        <v>8</v>
      </c>
      <c r="E59" s="15">
        <f t="shared" si="9"/>
        <v>50</v>
      </c>
      <c r="F59" s="16">
        <f>ROUND((E59*10%),0)</f>
        <v>5</v>
      </c>
      <c r="G59" s="16">
        <v>70</v>
      </c>
      <c r="H59" s="16">
        <f t="shared" si="49"/>
        <v>70</v>
      </c>
      <c r="I59" s="16">
        <f t="shared" si="11"/>
        <v>18</v>
      </c>
      <c r="J59" s="15">
        <v>70</v>
      </c>
      <c r="K59" s="16">
        <f>ROUND((J59*25%),0)</f>
        <v>18</v>
      </c>
      <c r="L59" s="16">
        <v>75</v>
      </c>
      <c r="M59" s="16">
        <f t="shared" ref="M59" si="73">ROUND((L59*40%),0)</f>
        <v>30</v>
      </c>
      <c r="N59" s="16">
        <f t="shared" ref="N59" si="74">ROUND((F59+I59+K59+M59),0)</f>
        <v>71</v>
      </c>
      <c r="O59" s="17" t="str">
        <f t="shared" si="7"/>
        <v>B+</v>
      </c>
    </row>
    <row r="60" spans="1:15" ht="15.75">
      <c r="A60" s="15">
        <v>46</v>
      </c>
      <c r="B60" s="31">
        <v>1802000027</v>
      </c>
      <c r="C60" s="53" t="s">
        <v>83</v>
      </c>
      <c r="D60" s="47">
        <v>12</v>
      </c>
      <c r="E60" s="15">
        <f t="shared" si="9"/>
        <v>75</v>
      </c>
      <c r="F60" s="16">
        <f t="shared" si="30"/>
        <v>8</v>
      </c>
      <c r="G60" s="16">
        <v>80</v>
      </c>
      <c r="H60" s="16">
        <f t="shared" si="49"/>
        <v>80</v>
      </c>
      <c r="I60" s="16">
        <f t="shared" si="11"/>
        <v>20</v>
      </c>
      <c r="J60" s="15">
        <v>80</v>
      </c>
      <c r="K60" s="16">
        <f t="shared" si="12"/>
        <v>20</v>
      </c>
      <c r="L60" s="16">
        <v>80</v>
      </c>
      <c r="M60" s="16">
        <f t="shared" si="13"/>
        <v>32</v>
      </c>
      <c r="N60" s="16">
        <f t="shared" si="56"/>
        <v>80</v>
      </c>
      <c r="O60" s="17" t="str">
        <f t="shared" si="7"/>
        <v>A</v>
      </c>
    </row>
    <row r="61" spans="1:15" ht="15.75">
      <c r="A61" s="15">
        <v>47</v>
      </c>
      <c r="B61" s="32">
        <v>1802000032</v>
      </c>
      <c r="C61" s="53" t="s">
        <v>84</v>
      </c>
      <c r="D61" s="47">
        <v>7</v>
      </c>
      <c r="E61" s="15">
        <f t="shared" si="9"/>
        <v>43.75</v>
      </c>
      <c r="F61" s="16">
        <f>ROUND((E61*10%),0)</f>
        <v>4</v>
      </c>
      <c r="G61" s="16">
        <v>70</v>
      </c>
      <c r="H61" s="16">
        <f t="shared" si="49"/>
        <v>70</v>
      </c>
      <c r="I61" s="16">
        <f t="shared" si="11"/>
        <v>18</v>
      </c>
      <c r="J61" s="15">
        <v>70</v>
      </c>
      <c r="K61" s="16">
        <f>ROUND((J61*25%),0)</f>
        <v>18</v>
      </c>
      <c r="L61" s="16">
        <v>70</v>
      </c>
      <c r="M61" s="16">
        <f t="shared" ref="M61" si="75">ROUND((L61*40%),0)</f>
        <v>28</v>
      </c>
      <c r="N61" s="16">
        <f t="shared" ref="N61" si="76">ROUND((F61+I61+K61+M61),0)</f>
        <v>68</v>
      </c>
      <c r="O61" s="17" t="str">
        <f>IF(N61&gt;=80,"A",IF(N61&gt;=76.25,"A-",IF(N61&gt;=68.75,"B+",IF(N61&gt;=65,"B",IF(N61&gt;=62.5,"B-",IF(N61&gt;=57.5,"C+",IF(N61&gt;=55,"C",IF(N61&gt;=51.25,"C-",IF(N61&gt;=43.75,"D+",IF(N61&gt;=40,"D","E"))))))))))</f>
        <v>B</v>
      </c>
    </row>
    <row r="62" spans="1:15" ht="15.75">
      <c r="A62" s="15">
        <v>48</v>
      </c>
      <c r="B62" s="31">
        <v>1602950075</v>
      </c>
      <c r="C62" s="54" t="s">
        <v>110</v>
      </c>
      <c r="D62" s="47">
        <v>6</v>
      </c>
      <c r="E62" s="15">
        <f t="shared" ref="E62:E63" si="77">(D62/16)*100</f>
        <v>37.5</v>
      </c>
      <c r="F62" s="16">
        <f t="shared" ref="F62" si="78">ROUND((E62*10%),0)</f>
        <v>4</v>
      </c>
      <c r="G62" s="16">
        <v>70</v>
      </c>
      <c r="H62" s="16">
        <v>70</v>
      </c>
      <c r="I62" s="16">
        <f>ROUND((H62*25%),0)</f>
        <v>18</v>
      </c>
      <c r="J62" s="15">
        <v>70</v>
      </c>
      <c r="K62" s="16">
        <f t="shared" si="12"/>
        <v>18</v>
      </c>
      <c r="L62" s="16">
        <v>70</v>
      </c>
      <c r="M62" s="16">
        <f t="shared" si="13"/>
        <v>28</v>
      </c>
      <c r="N62" s="16">
        <f t="shared" si="56"/>
        <v>68</v>
      </c>
      <c r="O62" s="17" t="str">
        <f t="shared" ref="O62:O63" si="79">IF(N62&gt;=80,"A",IF(N62&gt;=76.25,"A-",IF(N62&gt;=68.75,"B+",IF(N62&gt;=65,"B",IF(N62&gt;=62.5,"B-",IF(N62&gt;=57.5,"C+",IF(N62&gt;=55,"C",IF(N62&gt;=51.25,"C-",IF(N62&gt;=43.75,"D+",IF(N62&gt;=40,"D","E"))))))))))</f>
        <v>B</v>
      </c>
    </row>
    <row r="63" spans="1:15" ht="15.75">
      <c r="A63" s="15">
        <v>49</v>
      </c>
      <c r="B63" s="31">
        <v>1802000013</v>
      </c>
      <c r="C63" s="54" t="s">
        <v>85</v>
      </c>
      <c r="D63" s="47">
        <v>7</v>
      </c>
      <c r="E63" s="15">
        <f t="shared" si="77"/>
        <v>43.75</v>
      </c>
      <c r="F63" s="16">
        <f>ROUND((E63*10%),0)</f>
        <v>4</v>
      </c>
      <c r="G63" s="16">
        <v>70</v>
      </c>
      <c r="H63" s="16">
        <f t="shared" si="49"/>
        <v>70</v>
      </c>
      <c r="I63" s="16">
        <f t="shared" ref="I63" si="80">ROUND((H63*25%),0)</f>
        <v>18</v>
      </c>
      <c r="J63" s="15">
        <v>70</v>
      </c>
      <c r="K63" s="16">
        <f>ROUND((J63*25%),0)</f>
        <v>18</v>
      </c>
      <c r="L63" s="16">
        <v>70</v>
      </c>
      <c r="M63" s="16">
        <f t="shared" si="13"/>
        <v>28</v>
      </c>
      <c r="N63" s="16">
        <f t="shared" si="56"/>
        <v>68</v>
      </c>
      <c r="O63" s="17" t="str">
        <f t="shared" si="79"/>
        <v>B</v>
      </c>
    </row>
    <row r="64" spans="1:15" ht="15.75">
      <c r="A64" s="4"/>
      <c r="B64" s="51" t="s">
        <v>20</v>
      </c>
      <c r="C64" s="51"/>
      <c r="D64" s="51"/>
      <c r="E64" s="7">
        <f t="shared" ref="E64:N64" si="81">AVERAGE(E15:E63)</f>
        <v>55.484693877551024</v>
      </c>
      <c r="F64" s="52">
        <f t="shared" si="81"/>
        <v>5.5714285714285712</v>
      </c>
      <c r="G64" s="7">
        <f t="shared" si="81"/>
        <v>75</v>
      </c>
      <c r="H64" s="7">
        <f t="shared" si="81"/>
        <v>75</v>
      </c>
      <c r="I64" s="52">
        <f t="shared" si="81"/>
        <v>19</v>
      </c>
      <c r="J64" s="7">
        <f t="shared" si="81"/>
        <v>75</v>
      </c>
      <c r="K64" s="52">
        <f t="shared" si="81"/>
        <v>19</v>
      </c>
      <c r="L64" s="7">
        <f t="shared" si="81"/>
        <v>76.734693877551024</v>
      </c>
      <c r="M64" s="52">
        <f t="shared" si="81"/>
        <v>30.693877551020407</v>
      </c>
      <c r="N64" s="52">
        <f t="shared" si="81"/>
        <v>74.265306122448976</v>
      </c>
      <c r="O64" s="50"/>
    </row>
    <row r="65" spans="1:15" ht="15.75">
      <c r="A65" s="4"/>
      <c r="B65" s="19" t="s">
        <v>21</v>
      </c>
      <c r="C65" s="19"/>
      <c r="D65" s="38"/>
      <c r="E65" s="8">
        <f t="shared" ref="E65:N65" si="82">MAX(E15:E63)</f>
        <v>75</v>
      </c>
      <c r="F65" s="9">
        <f t="shared" si="82"/>
        <v>8</v>
      </c>
      <c r="G65" s="8">
        <f t="shared" si="82"/>
        <v>80</v>
      </c>
      <c r="H65" s="8">
        <f t="shared" si="82"/>
        <v>80</v>
      </c>
      <c r="I65" s="9">
        <f t="shared" si="82"/>
        <v>20</v>
      </c>
      <c r="J65" s="8">
        <f t="shared" si="82"/>
        <v>80</v>
      </c>
      <c r="K65" s="9">
        <f t="shared" si="82"/>
        <v>20</v>
      </c>
      <c r="L65" s="8">
        <f t="shared" si="82"/>
        <v>80</v>
      </c>
      <c r="M65" s="9">
        <f t="shared" si="82"/>
        <v>32</v>
      </c>
      <c r="N65" s="9">
        <f t="shared" si="82"/>
        <v>80</v>
      </c>
      <c r="O65" s="50"/>
    </row>
    <row r="66" spans="1:15" ht="16.5" thickBot="1">
      <c r="A66" s="4"/>
      <c r="B66" s="29" t="s">
        <v>22</v>
      </c>
      <c r="C66" s="29"/>
      <c r="D66" s="39"/>
      <c r="E66" s="10">
        <f t="shared" ref="E66:N66" si="83">MIN(E15:E63)</f>
        <v>37.5</v>
      </c>
      <c r="F66" s="11">
        <f t="shared" si="83"/>
        <v>4</v>
      </c>
      <c r="G66" s="10">
        <f t="shared" si="83"/>
        <v>70</v>
      </c>
      <c r="H66" s="10">
        <f t="shared" si="83"/>
        <v>70</v>
      </c>
      <c r="I66" s="11">
        <f t="shared" si="83"/>
        <v>18</v>
      </c>
      <c r="J66" s="10">
        <f t="shared" si="83"/>
        <v>70</v>
      </c>
      <c r="K66" s="11">
        <f t="shared" si="83"/>
        <v>18</v>
      </c>
      <c r="L66" s="10">
        <f t="shared" si="83"/>
        <v>70</v>
      </c>
      <c r="M66" s="11">
        <f t="shared" si="83"/>
        <v>28</v>
      </c>
      <c r="N66" s="11">
        <f t="shared" si="83"/>
        <v>68</v>
      </c>
      <c r="O66" s="50"/>
    </row>
    <row r="67" spans="1:15" ht="9" customHeight="1" thickTop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>
      <c r="A68" s="2"/>
      <c r="B68" s="2"/>
      <c r="C68" s="2"/>
      <c r="D68" s="2"/>
      <c r="E68" s="2"/>
      <c r="F68" s="2"/>
      <c r="G68" s="2"/>
      <c r="H68" s="2"/>
      <c r="I68" s="2" t="s">
        <v>23</v>
      </c>
      <c r="K68" s="2"/>
      <c r="L68" s="2"/>
      <c r="M68" s="2"/>
      <c r="N68" s="2"/>
      <c r="O68" s="2"/>
    </row>
    <row r="69" spans="1:15" ht="15.75">
      <c r="A69" s="2"/>
      <c r="B69" s="2"/>
      <c r="C69" s="2"/>
      <c r="D69" s="2"/>
      <c r="E69" s="2"/>
      <c r="F69" s="2"/>
      <c r="G69" s="2"/>
      <c r="H69" s="2"/>
      <c r="I69" s="2" t="s">
        <v>24</v>
      </c>
      <c r="K69" s="2"/>
      <c r="L69" s="2"/>
      <c r="M69" s="2"/>
      <c r="N69" s="2"/>
      <c r="O69" s="2"/>
    </row>
    <row r="70" spans="1:15" ht="9.75" customHeight="1">
      <c r="A70" s="2"/>
      <c r="B70" s="2"/>
      <c r="C70" s="2"/>
      <c r="D70" s="2"/>
      <c r="E70" s="2"/>
      <c r="F70" s="2"/>
      <c r="G70" s="2"/>
      <c r="H70" s="2"/>
      <c r="I70" s="2"/>
      <c r="K70" s="2"/>
      <c r="L70" s="2"/>
      <c r="M70" s="2"/>
      <c r="N70" s="2"/>
      <c r="O70" s="2"/>
    </row>
    <row r="71" spans="1:15" ht="12" customHeight="1">
      <c r="A71" s="2"/>
      <c r="B71" s="2"/>
      <c r="C71" s="2"/>
      <c r="D71" s="2"/>
      <c r="E71" s="2"/>
      <c r="F71" s="2"/>
      <c r="G71" s="2"/>
      <c r="H71" s="2"/>
      <c r="I71" s="2"/>
      <c r="K71" s="2"/>
      <c r="L71" s="2"/>
      <c r="M71" s="2"/>
      <c r="N71" s="2"/>
      <c r="O71" s="2"/>
    </row>
    <row r="72" spans="1:15" ht="15.75">
      <c r="A72" s="2"/>
      <c r="B72" s="2"/>
      <c r="C72" s="2"/>
      <c r="D72" s="2"/>
      <c r="E72" s="2"/>
      <c r="F72" s="2"/>
      <c r="G72" s="2"/>
      <c r="H72" s="2"/>
      <c r="I72" s="2"/>
      <c r="K72" s="2"/>
      <c r="L72" s="2"/>
      <c r="M72" s="2"/>
      <c r="N72" s="2"/>
      <c r="O72" s="2"/>
    </row>
    <row r="73" spans="1:15" ht="15.75">
      <c r="A73" s="2"/>
      <c r="B73" s="2"/>
      <c r="C73" s="2"/>
      <c r="D73" s="2"/>
      <c r="E73" s="2"/>
      <c r="F73" s="2"/>
      <c r="G73" s="2"/>
      <c r="H73" s="2"/>
      <c r="I73" s="2" t="s">
        <v>113</v>
      </c>
      <c r="K73" s="2"/>
      <c r="L73" s="2"/>
      <c r="M73" s="2"/>
      <c r="N73" s="2"/>
      <c r="O73" s="2"/>
    </row>
    <row r="74" spans="1:15" ht="15.75">
      <c r="A74" s="2"/>
      <c r="B74" s="2"/>
      <c r="C74" s="2"/>
      <c r="D74" s="2"/>
      <c r="E74" s="1"/>
      <c r="F74" s="2"/>
      <c r="G74" s="2"/>
      <c r="H74" s="2"/>
      <c r="I74" s="2" t="s">
        <v>114</v>
      </c>
      <c r="K74" s="2"/>
      <c r="L74" s="2"/>
      <c r="M74" s="2"/>
      <c r="N74" s="2"/>
      <c r="O74" s="2"/>
    </row>
  </sheetData>
  <sortState ref="B17:C90">
    <sortCondition ref="C17:C90"/>
  </sortState>
  <mergeCells count="10">
    <mergeCell ref="O12:O13"/>
    <mergeCell ref="A1:N1"/>
    <mergeCell ref="A2:N2"/>
    <mergeCell ref="A3:N3"/>
    <mergeCell ref="A5:N5"/>
    <mergeCell ref="A6:N6"/>
    <mergeCell ref="D12:E12"/>
    <mergeCell ref="F12:I12"/>
    <mergeCell ref="J12:K12"/>
    <mergeCell ref="L12:M12"/>
  </mergeCells>
  <pageMargins left="0.39" right="0.2" top="0.3" bottom="0.31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abSelected="1" zoomScale="80" zoomScaleNormal="80" workbookViewId="0">
      <selection activeCell="F30" sqref="F30"/>
    </sheetView>
  </sheetViews>
  <sheetFormatPr defaultRowHeight="15"/>
  <cols>
    <col min="1" max="1" width="5.28515625" customWidth="1"/>
    <col min="2" max="2" width="14.42578125" style="13" customWidth="1"/>
    <col min="3" max="3" width="31.7109375" customWidth="1"/>
    <col min="4" max="4" width="5.85546875" customWidth="1"/>
    <col min="5" max="5" width="8.5703125" customWidth="1"/>
    <col min="6" max="7" width="6.85546875" customWidth="1"/>
    <col min="8" max="8" width="10.28515625" customWidth="1"/>
    <col min="9" max="9" width="8.5703125" customWidth="1"/>
    <col min="10" max="10" width="8" customWidth="1"/>
    <col min="11" max="11" width="7.7109375" customWidth="1"/>
    <col min="12" max="12" width="6.85546875" customWidth="1"/>
    <col min="13" max="13" width="8" customWidth="1"/>
    <col min="14" max="14" width="7.7109375" customWidth="1"/>
    <col min="15" max="15" width="8.28515625" customWidth="1"/>
  </cols>
  <sheetData>
    <row r="1" spans="1:15" ht="20.2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6.25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6.5" customHeight="1" thickBot="1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15.75" customHeight="1" thickTop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5.75">
      <c r="A6" s="63" t="s">
        <v>25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5.75">
      <c r="A7" s="27"/>
      <c r="B7" s="55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15.75">
      <c r="A8" s="2" t="s">
        <v>3</v>
      </c>
      <c r="B8" s="56"/>
      <c r="C8" s="2" t="s">
        <v>26</v>
      </c>
      <c r="D8" s="2"/>
      <c r="E8" s="2"/>
      <c r="F8" s="2"/>
      <c r="G8" s="2"/>
      <c r="H8" s="2" t="s">
        <v>4</v>
      </c>
      <c r="I8" s="2"/>
      <c r="J8" s="2"/>
      <c r="K8" s="2"/>
      <c r="L8" s="30" t="s">
        <v>103</v>
      </c>
      <c r="M8" s="2"/>
      <c r="N8" s="2"/>
      <c r="O8" s="2"/>
    </row>
    <row r="9" spans="1:15" ht="15.75">
      <c r="A9" s="2" t="s">
        <v>28</v>
      </c>
      <c r="B9" s="56"/>
      <c r="C9" s="2" t="s">
        <v>118</v>
      </c>
      <c r="D9" s="2"/>
      <c r="E9" s="2"/>
      <c r="F9" s="2"/>
      <c r="G9" s="2"/>
      <c r="H9" s="2" t="s">
        <v>5</v>
      </c>
      <c r="I9" s="2"/>
      <c r="J9" s="2"/>
      <c r="K9" s="2"/>
      <c r="L9" s="2" t="s">
        <v>102</v>
      </c>
      <c r="M9" s="2"/>
      <c r="N9" s="2"/>
      <c r="O9" s="2"/>
    </row>
    <row r="10" spans="1:15" ht="15.75">
      <c r="A10" s="2" t="s">
        <v>6</v>
      </c>
      <c r="B10" s="56"/>
      <c r="C10" s="2" t="s">
        <v>101</v>
      </c>
      <c r="D10" s="2"/>
      <c r="E10" s="2"/>
      <c r="F10" s="2"/>
      <c r="G10" s="2"/>
      <c r="H10" s="2" t="s">
        <v>7</v>
      </c>
      <c r="I10" s="2"/>
      <c r="J10" s="2"/>
      <c r="K10" s="2"/>
      <c r="L10" s="2" t="s">
        <v>100</v>
      </c>
      <c r="M10" s="2"/>
      <c r="N10" s="2"/>
      <c r="O10" s="2"/>
    </row>
    <row r="11" spans="1:15" ht="15.75">
      <c r="A11" s="3"/>
      <c r="B11" s="5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" customHeight="1">
      <c r="A12" s="79" t="s">
        <v>8</v>
      </c>
      <c r="B12" s="79" t="s">
        <v>9</v>
      </c>
      <c r="C12" s="79" t="s">
        <v>10</v>
      </c>
      <c r="D12" s="75" t="s">
        <v>11</v>
      </c>
      <c r="E12" s="83"/>
      <c r="F12" s="76"/>
      <c r="G12" s="75" t="s">
        <v>12</v>
      </c>
      <c r="H12" s="83"/>
      <c r="I12" s="76"/>
      <c r="J12" s="75" t="s">
        <v>13</v>
      </c>
      <c r="K12" s="76"/>
      <c r="L12" s="75" t="s">
        <v>14</v>
      </c>
      <c r="M12" s="76"/>
      <c r="N12" s="58" t="s">
        <v>15</v>
      </c>
      <c r="O12" s="58" t="s">
        <v>16</v>
      </c>
    </row>
    <row r="13" spans="1:15" ht="15" customHeight="1">
      <c r="A13" s="82"/>
      <c r="B13" s="82"/>
      <c r="C13" s="82"/>
      <c r="D13" s="77"/>
      <c r="E13" s="84"/>
      <c r="F13" s="78"/>
      <c r="G13" s="77"/>
      <c r="H13" s="84"/>
      <c r="I13" s="78"/>
      <c r="J13" s="77"/>
      <c r="K13" s="78"/>
      <c r="L13" s="77"/>
      <c r="M13" s="78"/>
      <c r="N13" s="59"/>
      <c r="O13" s="59"/>
    </row>
    <row r="14" spans="1:15" ht="15" customHeight="1">
      <c r="A14" s="82"/>
      <c r="B14" s="82"/>
      <c r="C14" s="82"/>
      <c r="D14" s="79" t="s">
        <v>19</v>
      </c>
      <c r="E14" s="73" t="s">
        <v>27</v>
      </c>
      <c r="F14" s="73">
        <v>0.1</v>
      </c>
      <c r="G14" s="79" t="s">
        <v>17</v>
      </c>
      <c r="H14" s="58" t="s">
        <v>18</v>
      </c>
      <c r="I14" s="73">
        <v>0.25</v>
      </c>
      <c r="J14" s="79" t="s">
        <v>19</v>
      </c>
      <c r="K14" s="73">
        <v>0.25</v>
      </c>
      <c r="L14" s="79" t="s">
        <v>19</v>
      </c>
      <c r="M14" s="73">
        <v>0.4</v>
      </c>
      <c r="N14" s="59"/>
      <c r="O14" s="59"/>
    </row>
    <row r="15" spans="1:15" ht="15" customHeight="1">
      <c r="A15" s="80"/>
      <c r="B15" s="80"/>
      <c r="C15" s="80"/>
      <c r="D15" s="80"/>
      <c r="E15" s="74"/>
      <c r="F15" s="74"/>
      <c r="G15" s="80"/>
      <c r="H15" s="81"/>
      <c r="I15" s="74"/>
      <c r="J15" s="80"/>
      <c r="K15" s="74"/>
      <c r="L15" s="80"/>
      <c r="M15" s="74"/>
      <c r="N15" s="81"/>
      <c r="O15" s="81"/>
    </row>
    <row r="16" spans="1:15" ht="15.75" customHeight="1">
      <c r="A16" s="14">
        <v>1</v>
      </c>
      <c r="B16" s="40">
        <v>2</v>
      </c>
      <c r="C16" s="40">
        <v>3</v>
      </c>
      <c r="D16" s="24"/>
      <c r="E16" s="69">
        <v>5</v>
      </c>
      <c r="F16" s="70"/>
      <c r="G16" s="69">
        <v>6</v>
      </c>
      <c r="H16" s="71"/>
      <c r="I16" s="70"/>
      <c r="J16" s="69">
        <v>7</v>
      </c>
      <c r="K16" s="70"/>
      <c r="L16" s="69">
        <v>8</v>
      </c>
      <c r="M16" s="70"/>
      <c r="N16" s="14">
        <v>9</v>
      </c>
      <c r="O16" s="14">
        <v>10</v>
      </c>
    </row>
    <row r="17" spans="1:15" ht="15.75">
      <c r="A17" s="34">
        <v>1</v>
      </c>
      <c r="B17" s="32">
        <v>1802990055</v>
      </c>
      <c r="C17" s="43" t="s">
        <v>29</v>
      </c>
      <c r="D17" s="47">
        <v>10</v>
      </c>
      <c r="E17" s="15">
        <f t="shared" ref="E17" si="0">(D17/16)*100</f>
        <v>62.5</v>
      </c>
      <c r="F17" s="16">
        <f t="shared" ref="F17" si="1">ROUND((E17*10%),0)</f>
        <v>6</v>
      </c>
      <c r="G17" s="16">
        <v>80</v>
      </c>
      <c r="H17" s="16">
        <f t="shared" ref="H17:H48" si="2">AVERAGE(G17:G17)</f>
        <v>80</v>
      </c>
      <c r="I17" s="16">
        <f t="shared" ref="I17" si="3">ROUND((H17*25%),0)</f>
        <v>20</v>
      </c>
      <c r="J17" s="15">
        <v>80</v>
      </c>
      <c r="K17" s="16">
        <f t="shared" ref="K17" si="4">ROUND((J17*25%),0)</f>
        <v>20</v>
      </c>
      <c r="L17" s="16">
        <v>80</v>
      </c>
      <c r="M17" s="16">
        <f t="shared" ref="M17" si="5">ROUND((L17*40%),0)</f>
        <v>32</v>
      </c>
      <c r="N17" s="16">
        <f t="shared" ref="N17" si="6">ROUND((F17+I17+K17+M17),0)</f>
        <v>78</v>
      </c>
      <c r="O17" s="17" t="str">
        <f>IF(N17&gt;=80,"A",IF(N17&gt;=76.25,"A-",IF(N17&gt;=68.75,"B+",IF(N17&gt;=65,"B",IF(N17&gt;=62.5,"B-",IF(N17&gt;=57.5,"C+",IF(N17&gt;=55,"C",IF(N17&gt;=51.25,"C-",IF(N17&gt;=43.75,"D+",IF(N17&gt;=40,"D","E"))))))))))</f>
        <v>A-</v>
      </c>
    </row>
    <row r="18" spans="1:15" ht="15.75">
      <c r="A18" s="34">
        <v>2</v>
      </c>
      <c r="B18" s="32">
        <v>1802780051</v>
      </c>
      <c r="C18" s="43" t="s">
        <v>87</v>
      </c>
      <c r="D18" s="47">
        <v>11</v>
      </c>
      <c r="E18" s="15">
        <f t="shared" ref="E18" si="7">(D18/16)*100</f>
        <v>68.75</v>
      </c>
      <c r="F18" s="16">
        <f t="shared" ref="F18" si="8">ROUND((E18*10%),0)</f>
        <v>7</v>
      </c>
      <c r="G18" s="16">
        <v>80</v>
      </c>
      <c r="H18" s="16">
        <f t="shared" si="2"/>
        <v>80</v>
      </c>
      <c r="I18" s="16">
        <f t="shared" ref="I18" si="9">ROUND((H18*25%),0)</f>
        <v>20</v>
      </c>
      <c r="J18" s="15">
        <v>80</v>
      </c>
      <c r="K18" s="16">
        <f t="shared" ref="K18:K42" si="10">ROUND((J18*25%),0)</f>
        <v>20</v>
      </c>
      <c r="L18" s="16">
        <v>85</v>
      </c>
      <c r="M18" s="16">
        <f t="shared" ref="M18:M42" si="11">ROUND((L18*40%),0)</f>
        <v>34</v>
      </c>
      <c r="N18" s="16">
        <f t="shared" ref="N18:N48" si="12">ROUND((F18+I18+K18+M18),0)</f>
        <v>81</v>
      </c>
      <c r="O18" s="17" t="str">
        <f t="shared" ref="O18:O41" si="13">IF(N18&gt;=80,"A",IF(N18&gt;=76.25,"A-",IF(N18&gt;=68.75,"B+",IF(N18&gt;=65,"B",IF(N18&gt;=62.5,"B-",IF(N18&gt;=57.5,"C+",IF(N18&gt;=55,"C",IF(N18&gt;=51.25,"C-",IF(N18&gt;=43.75,"D+",IF(N18&gt;=40,"D","E"))))))))))</f>
        <v>A</v>
      </c>
    </row>
    <row r="19" spans="1:15" ht="15.75">
      <c r="A19" s="34">
        <v>3</v>
      </c>
      <c r="B19" s="32">
        <v>1802990031</v>
      </c>
      <c r="C19" s="43" t="s">
        <v>31</v>
      </c>
      <c r="D19" s="48">
        <v>6</v>
      </c>
      <c r="E19" s="15">
        <f t="shared" ref="E19:E42" si="14">(D19/16)*100</f>
        <v>37.5</v>
      </c>
      <c r="F19" s="16">
        <f t="shared" ref="F19:F42" si="15">ROUND((E19*10%),0)</f>
        <v>4</v>
      </c>
      <c r="G19" s="16">
        <v>70</v>
      </c>
      <c r="H19" s="16">
        <f t="shared" si="2"/>
        <v>70</v>
      </c>
      <c r="I19" s="16">
        <f t="shared" ref="I19:I22" si="16">ROUND((H19*25%),0)</f>
        <v>18</v>
      </c>
      <c r="J19" s="15">
        <v>70</v>
      </c>
      <c r="K19" s="16">
        <f t="shared" si="10"/>
        <v>18</v>
      </c>
      <c r="L19" s="16">
        <v>70</v>
      </c>
      <c r="M19" s="16">
        <f t="shared" si="11"/>
        <v>28</v>
      </c>
      <c r="N19" s="16">
        <f t="shared" si="12"/>
        <v>68</v>
      </c>
      <c r="O19" s="17" t="str">
        <f t="shared" si="13"/>
        <v>B</v>
      </c>
    </row>
    <row r="20" spans="1:15" ht="15.75">
      <c r="A20" s="34">
        <v>4</v>
      </c>
      <c r="B20" s="32">
        <v>1802990041</v>
      </c>
      <c r="C20" s="43" t="s">
        <v>88</v>
      </c>
      <c r="D20" s="48">
        <v>8</v>
      </c>
      <c r="E20" s="15">
        <f t="shared" si="14"/>
        <v>50</v>
      </c>
      <c r="F20" s="16">
        <f t="shared" si="15"/>
        <v>5</v>
      </c>
      <c r="G20" s="16">
        <v>70</v>
      </c>
      <c r="H20" s="16">
        <f t="shared" si="2"/>
        <v>70</v>
      </c>
      <c r="I20" s="16">
        <f t="shared" si="16"/>
        <v>18</v>
      </c>
      <c r="J20" s="15">
        <v>75</v>
      </c>
      <c r="K20" s="16">
        <f t="shared" si="10"/>
        <v>19</v>
      </c>
      <c r="L20" s="16">
        <v>80</v>
      </c>
      <c r="M20" s="16">
        <f t="shared" si="11"/>
        <v>32</v>
      </c>
      <c r="N20" s="16">
        <f t="shared" si="12"/>
        <v>74</v>
      </c>
      <c r="O20" s="17" t="str">
        <f t="shared" si="13"/>
        <v>B+</v>
      </c>
    </row>
    <row r="21" spans="1:15" ht="15.75">
      <c r="A21" s="34">
        <v>5</v>
      </c>
      <c r="B21" s="32">
        <v>1802950010</v>
      </c>
      <c r="C21" s="44" t="s">
        <v>105</v>
      </c>
      <c r="D21" s="48">
        <v>8</v>
      </c>
      <c r="E21" s="15">
        <f t="shared" si="14"/>
        <v>50</v>
      </c>
      <c r="F21" s="16">
        <f t="shared" si="15"/>
        <v>5</v>
      </c>
      <c r="G21" s="16">
        <v>70</v>
      </c>
      <c r="H21" s="16">
        <f t="shared" si="2"/>
        <v>70</v>
      </c>
      <c r="I21" s="16">
        <f t="shared" si="16"/>
        <v>18</v>
      </c>
      <c r="J21" s="15">
        <v>75</v>
      </c>
      <c r="K21" s="16">
        <f t="shared" si="10"/>
        <v>19</v>
      </c>
      <c r="L21" s="16">
        <v>80</v>
      </c>
      <c r="M21" s="16">
        <f t="shared" si="11"/>
        <v>32</v>
      </c>
      <c r="N21" s="16">
        <f t="shared" si="12"/>
        <v>74</v>
      </c>
      <c r="O21" s="17" t="str">
        <f t="shared" si="13"/>
        <v>B+</v>
      </c>
    </row>
    <row r="22" spans="1:15" ht="15.75">
      <c r="A22" s="34">
        <v>6</v>
      </c>
      <c r="B22" s="32">
        <v>1802990092</v>
      </c>
      <c r="C22" s="43" t="s">
        <v>89</v>
      </c>
      <c r="D22" s="48">
        <v>8</v>
      </c>
      <c r="E22" s="15">
        <f t="shared" si="14"/>
        <v>50</v>
      </c>
      <c r="F22" s="16">
        <f t="shared" si="15"/>
        <v>5</v>
      </c>
      <c r="G22" s="16">
        <v>70</v>
      </c>
      <c r="H22" s="16">
        <f t="shared" si="2"/>
        <v>70</v>
      </c>
      <c r="I22" s="16">
        <f t="shared" si="16"/>
        <v>18</v>
      </c>
      <c r="J22" s="15">
        <v>75</v>
      </c>
      <c r="K22" s="16">
        <f t="shared" si="10"/>
        <v>19</v>
      </c>
      <c r="L22" s="16">
        <v>80</v>
      </c>
      <c r="M22" s="16">
        <f t="shared" si="11"/>
        <v>32</v>
      </c>
      <c r="N22" s="16">
        <f t="shared" si="12"/>
        <v>74</v>
      </c>
      <c r="O22" s="17" t="str">
        <f t="shared" si="13"/>
        <v>B+</v>
      </c>
    </row>
    <row r="23" spans="1:15" ht="15.75">
      <c r="A23" s="34">
        <v>7</v>
      </c>
      <c r="B23" s="32">
        <v>1802860083</v>
      </c>
      <c r="C23" s="43" t="s">
        <v>90</v>
      </c>
      <c r="D23" s="48">
        <v>6</v>
      </c>
      <c r="E23" s="15">
        <f t="shared" si="14"/>
        <v>37.5</v>
      </c>
      <c r="F23" s="16">
        <f t="shared" si="15"/>
        <v>4</v>
      </c>
      <c r="G23" s="16">
        <v>70</v>
      </c>
      <c r="H23" s="16">
        <f t="shared" si="2"/>
        <v>70</v>
      </c>
      <c r="I23" s="16">
        <f t="shared" ref="I23:I42" si="17">ROUND((H23*25%),0)</f>
        <v>18</v>
      </c>
      <c r="J23" s="15">
        <v>70</v>
      </c>
      <c r="K23" s="16">
        <f t="shared" si="10"/>
        <v>18</v>
      </c>
      <c r="L23" s="16">
        <v>70</v>
      </c>
      <c r="M23" s="16">
        <f t="shared" si="11"/>
        <v>28</v>
      </c>
      <c r="N23" s="16">
        <f t="shared" si="12"/>
        <v>68</v>
      </c>
      <c r="O23" s="17" t="str">
        <f t="shared" si="13"/>
        <v>B</v>
      </c>
    </row>
    <row r="24" spans="1:15" ht="15.75">
      <c r="A24" s="34">
        <v>8</v>
      </c>
      <c r="B24" s="32">
        <v>1802940063</v>
      </c>
      <c r="C24" s="43" t="s">
        <v>91</v>
      </c>
      <c r="D24" s="48">
        <v>8</v>
      </c>
      <c r="E24" s="15">
        <f t="shared" si="14"/>
        <v>50</v>
      </c>
      <c r="F24" s="16">
        <f t="shared" si="15"/>
        <v>5</v>
      </c>
      <c r="G24" s="16">
        <v>70</v>
      </c>
      <c r="H24" s="16">
        <f t="shared" si="2"/>
        <v>70</v>
      </c>
      <c r="I24" s="16">
        <f t="shared" si="17"/>
        <v>18</v>
      </c>
      <c r="J24" s="15">
        <v>75</v>
      </c>
      <c r="K24" s="16">
        <f t="shared" si="10"/>
        <v>19</v>
      </c>
      <c r="L24" s="16">
        <v>80</v>
      </c>
      <c r="M24" s="16">
        <f t="shared" si="11"/>
        <v>32</v>
      </c>
      <c r="N24" s="16">
        <f t="shared" si="12"/>
        <v>74</v>
      </c>
      <c r="O24" s="17" t="str">
        <f t="shared" si="13"/>
        <v>B+</v>
      </c>
    </row>
    <row r="25" spans="1:15" ht="15.75">
      <c r="A25" s="34">
        <v>9</v>
      </c>
      <c r="B25" s="32">
        <v>1802990023</v>
      </c>
      <c r="C25" s="43" t="s">
        <v>37</v>
      </c>
      <c r="D25" s="47">
        <v>11</v>
      </c>
      <c r="E25" s="15">
        <f t="shared" si="14"/>
        <v>68.75</v>
      </c>
      <c r="F25" s="16">
        <f t="shared" si="15"/>
        <v>7</v>
      </c>
      <c r="G25" s="16">
        <v>80</v>
      </c>
      <c r="H25" s="16">
        <f t="shared" si="2"/>
        <v>80</v>
      </c>
      <c r="I25" s="16">
        <f t="shared" si="17"/>
        <v>20</v>
      </c>
      <c r="J25" s="15">
        <v>80</v>
      </c>
      <c r="K25" s="16">
        <f t="shared" si="10"/>
        <v>20</v>
      </c>
      <c r="L25" s="16">
        <v>85</v>
      </c>
      <c r="M25" s="16">
        <f t="shared" si="11"/>
        <v>34</v>
      </c>
      <c r="N25" s="16">
        <f t="shared" si="12"/>
        <v>81</v>
      </c>
      <c r="O25" s="17" t="str">
        <f t="shared" si="13"/>
        <v>A</v>
      </c>
    </row>
    <row r="26" spans="1:15" ht="15.75">
      <c r="A26" s="34">
        <v>10</v>
      </c>
      <c r="B26" s="32">
        <v>1802950071</v>
      </c>
      <c r="C26" s="43" t="s">
        <v>38</v>
      </c>
      <c r="D26" s="48">
        <v>8</v>
      </c>
      <c r="E26" s="15">
        <f t="shared" si="14"/>
        <v>50</v>
      </c>
      <c r="F26" s="16">
        <f t="shared" si="15"/>
        <v>5</v>
      </c>
      <c r="G26" s="16">
        <v>70</v>
      </c>
      <c r="H26" s="16">
        <f t="shared" si="2"/>
        <v>70</v>
      </c>
      <c r="I26" s="16">
        <f t="shared" si="17"/>
        <v>18</v>
      </c>
      <c r="J26" s="15">
        <v>75</v>
      </c>
      <c r="K26" s="16">
        <f t="shared" si="10"/>
        <v>19</v>
      </c>
      <c r="L26" s="16">
        <v>80</v>
      </c>
      <c r="M26" s="16">
        <f t="shared" si="11"/>
        <v>32</v>
      </c>
      <c r="N26" s="35">
        <f t="shared" si="12"/>
        <v>74</v>
      </c>
      <c r="O26" s="36" t="str">
        <f t="shared" si="13"/>
        <v>B+</v>
      </c>
    </row>
    <row r="27" spans="1:15" ht="15.75">
      <c r="A27" s="34">
        <v>11</v>
      </c>
      <c r="B27" s="32">
        <v>1802980007</v>
      </c>
      <c r="C27" s="44" t="s">
        <v>92</v>
      </c>
      <c r="D27" s="48">
        <v>8</v>
      </c>
      <c r="E27" s="15">
        <f t="shared" si="14"/>
        <v>50</v>
      </c>
      <c r="F27" s="16">
        <f t="shared" si="15"/>
        <v>5</v>
      </c>
      <c r="G27" s="16">
        <v>70</v>
      </c>
      <c r="H27" s="16">
        <f t="shared" si="2"/>
        <v>70</v>
      </c>
      <c r="I27" s="16">
        <f t="shared" si="17"/>
        <v>18</v>
      </c>
      <c r="J27" s="15">
        <v>75</v>
      </c>
      <c r="K27" s="16">
        <f t="shared" si="10"/>
        <v>19</v>
      </c>
      <c r="L27" s="16">
        <v>80</v>
      </c>
      <c r="M27" s="16">
        <f t="shared" si="11"/>
        <v>32</v>
      </c>
      <c r="N27" s="16">
        <f t="shared" si="12"/>
        <v>74</v>
      </c>
      <c r="O27" s="17" t="str">
        <f t="shared" si="13"/>
        <v>B+</v>
      </c>
    </row>
    <row r="28" spans="1:15" ht="15.75">
      <c r="A28" s="34">
        <v>12</v>
      </c>
      <c r="B28" s="32">
        <v>1802960035</v>
      </c>
      <c r="C28" s="43" t="s">
        <v>43</v>
      </c>
      <c r="D28" s="47">
        <v>11</v>
      </c>
      <c r="E28" s="15">
        <f t="shared" si="14"/>
        <v>68.75</v>
      </c>
      <c r="F28" s="16">
        <f t="shared" si="15"/>
        <v>7</v>
      </c>
      <c r="G28" s="16">
        <v>80</v>
      </c>
      <c r="H28" s="16">
        <f t="shared" si="2"/>
        <v>80</v>
      </c>
      <c r="I28" s="16">
        <f t="shared" si="17"/>
        <v>20</v>
      </c>
      <c r="J28" s="15">
        <v>80</v>
      </c>
      <c r="K28" s="16">
        <f t="shared" si="10"/>
        <v>20</v>
      </c>
      <c r="L28" s="16">
        <v>85</v>
      </c>
      <c r="M28" s="16">
        <f t="shared" si="11"/>
        <v>34</v>
      </c>
      <c r="N28" s="16">
        <f t="shared" si="12"/>
        <v>81</v>
      </c>
      <c r="O28" s="17" t="str">
        <f t="shared" si="13"/>
        <v>A</v>
      </c>
    </row>
    <row r="29" spans="1:15" ht="15.75" customHeight="1">
      <c r="A29" s="34">
        <v>13</v>
      </c>
      <c r="B29" s="32">
        <v>1802980050</v>
      </c>
      <c r="C29" s="43" t="s">
        <v>108</v>
      </c>
      <c r="D29" s="48">
        <v>6</v>
      </c>
      <c r="E29" s="15">
        <f t="shared" si="14"/>
        <v>37.5</v>
      </c>
      <c r="F29" s="16">
        <f t="shared" si="15"/>
        <v>4</v>
      </c>
      <c r="G29" s="16">
        <v>70</v>
      </c>
      <c r="H29" s="16">
        <f t="shared" si="2"/>
        <v>70</v>
      </c>
      <c r="I29" s="16">
        <f t="shared" si="17"/>
        <v>18</v>
      </c>
      <c r="J29" s="15">
        <v>70</v>
      </c>
      <c r="K29" s="16">
        <f t="shared" si="10"/>
        <v>18</v>
      </c>
      <c r="L29" s="16">
        <v>70</v>
      </c>
      <c r="M29" s="16">
        <f t="shared" si="11"/>
        <v>28</v>
      </c>
      <c r="N29" s="16">
        <f t="shared" si="12"/>
        <v>68</v>
      </c>
      <c r="O29" s="17" t="str">
        <f t="shared" si="13"/>
        <v>B</v>
      </c>
    </row>
    <row r="30" spans="1:15" ht="15.75">
      <c r="A30" s="34">
        <v>14</v>
      </c>
      <c r="B30" s="32">
        <v>1802990011</v>
      </c>
      <c r="C30" s="43" t="s">
        <v>50</v>
      </c>
      <c r="D30" s="48">
        <v>6</v>
      </c>
      <c r="E30" s="15">
        <f t="shared" si="14"/>
        <v>37.5</v>
      </c>
      <c r="F30" s="16">
        <f t="shared" si="15"/>
        <v>4</v>
      </c>
      <c r="G30" s="16">
        <v>70</v>
      </c>
      <c r="H30" s="16">
        <f t="shared" si="2"/>
        <v>70</v>
      </c>
      <c r="I30" s="16">
        <f t="shared" si="17"/>
        <v>18</v>
      </c>
      <c r="J30" s="15">
        <v>70</v>
      </c>
      <c r="K30" s="16">
        <f t="shared" si="10"/>
        <v>18</v>
      </c>
      <c r="L30" s="16">
        <v>70</v>
      </c>
      <c r="M30" s="16">
        <f t="shared" si="11"/>
        <v>28</v>
      </c>
      <c r="N30" s="16">
        <f t="shared" si="12"/>
        <v>68</v>
      </c>
      <c r="O30" s="17" t="str">
        <f t="shared" si="13"/>
        <v>B</v>
      </c>
    </row>
    <row r="31" spans="1:15" ht="15.75">
      <c r="A31" s="34">
        <v>15</v>
      </c>
      <c r="B31" s="32">
        <v>1802900048</v>
      </c>
      <c r="C31" s="43" t="s">
        <v>52</v>
      </c>
      <c r="D31" s="48">
        <v>8</v>
      </c>
      <c r="E31" s="15">
        <f t="shared" si="14"/>
        <v>50</v>
      </c>
      <c r="F31" s="16">
        <f t="shared" si="15"/>
        <v>5</v>
      </c>
      <c r="G31" s="16">
        <v>70</v>
      </c>
      <c r="H31" s="16">
        <f t="shared" si="2"/>
        <v>70</v>
      </c>
      <c r="I31" s="16">
        <f t="shared" si="17"/>
        <v>18</v>
      </c>
      <c r="J31" s="15">
        <v>75</v>
      </c>
      <c r="K31" s="16">
        <f t="shared" si="10"/>
        <v>19</v>
      </c>
      <c r="L31" s="16">
        <v>80</v>
      </c>
      <c r="M31" s="16">
        <f t="shared" si="11"/>
        <v>32</v>
      </c>
      <c r="N31" s="16">
        <f t="shared" si="12"/>
        <v>74</v>
      </c>
      <c r="O31" s="17" t="str">
        <f t="shared" si="13"/>
        <v>B+</v>
      </c>
    </row>
    <row r="32" spans="1:15" ht="15.75">
      <c r="A32" s="34">
        <v>16</v>
      </c>
      <c r="B32" s="57">
        <v>1802980072</v>
      </c>
      <c r="C32" s="18" t="s">
        <v>53</v>
      </c>
      <c r="D32" s="48">
        <v>6</v>
      </c>
      <c r="E32" s="15">
        <f t="shared" si="14"/>
        <v>37.5</v>
      </c>
      <c r="F32" s="16">
        <f t="shared" si="15"/>
        <v>4</v>
      </c>
      <c r="G32" s="16">
        <v>70</v>
      </c>
      <c r="H32" s="16">
        <f t="shared" si="2"/>
        <v>70</v>
      </c>
      <c r="I32" s="16">
        <f t="shared" si="17"/>
        <v>18</v>
      </c>
      <c r="J32" s="15">
        <v>70</v>
      </c>
      <c r="K32" s="16">
        <f t="shared" si="10"/>
        <v>18</v>
      </c>
      <c r="L32" s="16">
        <v>70</v>
      </c>
      <c r="M32" s="16">
        <f t="shared" si="11"/>
        <v>28</v>
      </c>
      <c r="N32" s="16">
        <f t="shared" si="12"/>
        <v>68</v>
      </c>
      <c r="O32" s="17" t="str">
        <f t="shared" si="13"/>
        <v>B</v>
      </c>
    </row>
    <row r="33" spans="1:15" ht="15.75">
      <c r="A33" s="34">
        <v>17</v>
      </c>
      <c r="B33" s="32">
        <v>1802990087</v>
      </c>
      <c r="C33" s="43" t="s">
        <v>93</v>
      </c>
      <c r="D33" s="47">
        <v>9</v>
      </c>
      <c r="E33" s="15">
        <f t="shared" si="14"/>
        <v>56.25</v>
      </c>
      <c r="F33" s="16">
        <f t="shared" si="15"/>
        <v>6</v>
      </c>
      <c r="G33" s="16">
        <v>80</v>
      </c>
      <c r="H33" s="16">
        <f t="shared" si="2"/>
        <v>80</v>
      </c>
      <c r="I33" s="16">
        <f t="shared" si="17"/>
        <v>20</v>
      </c>
      <c r="J33" s="15">
        <v>80</v>
      </c>
      <c r="K33" s="16">
        <f t="shared" si="10"/>
        <v>20</v>
      </c>
      <c r="L33" s="16">
        <v>80</v>
      </c>
      <c r="M33" s="16">
        <f t="shared" si="11"/>
        <v>32</v>
      </c>
      <c r="N33" s="16">
        <f t="shared" si="12"/>
        <v>78</v>
      </c>
      <c r="O33" s="17" t="str">
        <f t="shared" si="13"/>
        <v>A-</v>
      </c>
    </row>
    <row r="34" spans="1:15" ht="15.75">
      <c r="A34" s="34">
        <v>18</v>
      </c>
      <c r="B34" s="32">
        <v>1802990073</v>
      </c>
      <c r="C34" s="43" t="s">
        <v>57</v>
      </c>
      <c r="D34" s="48">
        <v>6</v>
      </c>
      <c r="E34" s="15">
        <f t="shared" si="14"/>
        <v>37.5</v>
      </c>
      <c r="F34" s="16">
        <f t="shared" si="15"/>
        <v>4</v>
      </c>
      <c r="G34" s="16">
        <v>70</v>
      </c>
      <c r="H34" s="16">
        <f t="shared" si="2"/>
        <v>70</v>
      </c>
      <c r="I34" s="16">
        <f t="shared" si="17"/>
        <v>18</v>
      </c>
      <c r="J34" s="15">
        <v>70</v>
      </c>
      <c r="K34" s="16">
        <f t="shared" si="10"/>
        <v>18</v>
      </c>
      <c r="L34" s="16">
        <v>70</v>
      </c>
      <c r="M34" s="16">
        <f t="shared" si="11"/>
        <v>28</v>
      </c>
      <c r="N34" s="16">
        <f t="shared" si="12"/>
        <v>68</v>
      </c>
      <c r="O34" s="17" t="str">
        <f t="shared" si="13"/>
        <v>B</v>
      </c>
    </row>
    <row r="35" spans="1:15" ht="15.75">
      <c r="A35" s="34">
        <v>19</v>
      </c>
      <c r="B35" s="32">
        <v>1802960034</v>
      </c>
      <c r="C35" s="43" t="s">
        <v>94</v>
      </c>
      <c r="D35" s="48">
        <v>8</v>
      </c>
      <c r="E35" s="15">
        <f t="shared" si="14"/>
        <v>50</v>
      </c>
      <c r="F35" s="16">
        <f t="shared" si="15"/>
        <v>5</v>
      </c>
      <c r="G35" s="16">
        <v>70</v>
      </c>
      <c r="H35" s="16">
        <f t="shared" si="2"/>
        <v>70</v>
      </c>
      <c r="I35" s="16">
        <f t="shared" si="17"/>
        <v>18</v>
      </c>
      <c r="J35" s="15">
        <v>75</v>
      </c>
      <c r="K35" s="16">
        <f t="shared" si="10"/>
        <v>19</v>
      </c>
      <c r="L35" s="16">
        <v>80</v>
      </c>
      <c r="M35" s="16">
        <f t="shared" si="11"/>
        <v>32</v>
      </c>
      <c r="N35" s="16">
        <f t="shared" si="12"/>
        <v>74</v>
      </c>
      <c r="O35" s="17" t="str">
        <f t="shared" si="13"/>
        <v>B+</v>
      </c>
    </row>
    <row r="36" spans="1:15" ht="15.75">
      <c r="A36" s="34">
        <v>20</v>
      </c>
      <c r="B36" s="57">
        <v>1602970078</v>
      </c>
      <c r="C36" s="18" t="s">
        <v>107</v>
      </c>
      <c r="D36" s="48">
        <v>6</v>
      </c>
      <c r="E36" s="15">
        <f t="shared" si="14"/>
        <v>37.5</v>
      </c>
      <c r="F36" s="16">
        <f t="shared" si="15"/>
        <v>4</v>
      </c>
      <c r="G36" s="16">
        <v>70</v>
      </c>
      <c r="H36" s="16">
        <f t="shared" si="2"/>
        <v>70</v>
      </c>
      <c r="I36" s="16">
        <f t="shared" si="17"/>
        <v>18</v>
      </c>
      <c r="J36" s="15">
        <v>70</v>
      </c>
      <c r="K36" s="16">
        <f t="shared" si="10"/>
        <v>18</v>
      </c>
      <c r="L36" s="16">
        <v>70</v>
      </c>
      <c r="M36" s="16">
        <f t="shared" si="11"/>
        <v>28</v>
      </c>
      <c r="N36" s="16">
        <f t="shared" si="12"/>
        <v>68</v>
      </c>
      <c r="O36" s="17" t="str">
        <f t="shared" si="13"/>
        <v>B</v>
      </c>
    </row>
    <row r="37" spans="1:15" ht="15.75">
      <c r="A37" s="34">
        <v>21</v>
      </c>
      <c r="B37" s="32">
        <v>1802970066</v>
      </c>
      <c r="C37" s="43" t="s">
        <v>106</v>
      </c>
      <c r="D37" s="48">
        <v>8</v>
      </c>
      <c r="E37" s="15">
        <f t="shared" si="14"/>
        <v>50</v>
      </c>
      <c r="F37" s="16">
        <f t="shared" si="15"/>
        <v>5</v>
      </c>
      <c r="G37" s="16">
        <v>70</v>
      </c>
      <c r="H37" s="16">
        <f t="shared" si="2"/>
        <v>70</v>
      </c>
      <c r="I37" s="16">
        <f t="shared" si="17"/>
        <v>18</v>
      </c>
      <c r="J37" s="15">
        <v>75</v>
      </c>
      <c r="K37" s="16">
        <f t="shared" si="10"/>
        <v>19</v>
      </c>
      <c r="L37" s="16">
        <v>80</v>
      </c>
      <c r="M37" s="16">
        <f t="shared" si="11"/>
        <v>32</v>
      </c>
      <c r="N37" s="16">
        <f t="shared" si="12"/>
        <v>74</v>
      </c>
      <c r="O37" s="17" t="str">
        <f t="shared" si="13"/>
        <v>B+</v>
      </c>
    </row>
    <row r="38" spans="1:15" ht="15.75">
      <c r="A38" s="34">
        <v>22</v>
      </c>
      <c r="B38" s="32">
        <v>1802200029</v>
      </c>
      <c r="C38" s="43" t="s">
        <v>63</v>
      </c>
      <c r="D38" s="48">
        <v>8</v>
      </c>
      <c r="E38" s="15">
        <f t="shared" si="14"/>
        <v>50</v>
      </c>
      <c r="F38" s="16">
        <f t="shared" si="15"/>
        <v>5</v>
      </c>
      <c r="G38" s="16">
        <v>70</v>
      </c>
      <c r="H38" s="16">
        <f t="shared" si="2"/>
        <v>70</v>
      </c>
      <c r="I38" s="16">
        <f t="shared" si="17"/>
        <v>18</v>
      </c>
      <c r="J38" s="15">
        <v>75</v>
      </c>
      <c r="K38" s="16">
        <f t="shared" si="10"/>
        <v>19</v>
      </c>
      <c r="L38" s="16">
        <v>80</v>
      </c>
      <c r="M38" s="16">
        <f t="shared" si="11"/>
        <v>32</v>
      </c>
      <c r="N38" s="16">
        <f t="shared" si="12"/>
        <v>74</v>
      </c>
      <c r="O38" s="17" t="str">
        <f t="shared" si="13"/>
        <v>B+</v>
      </c>
    </row>
    <row r="39" spans="1:15" ht="15.75">
      <c r="A39" s="34">
        <v>23</v>
      </c>
      <c r="B39" s="32">
        <v>1802980045</v>
      </c>
      <c r="C39" s="43" t="s">
        <v>95</v>
      </c>
      <c r="D39" s="48">
        <v>6</v>
      </c>
      <c r="E39" s="15">
        <f t="shared" si="14"/>
        <v>37.5</v>
      </c>
      <c r="F39" s="16">
        <f t="shared" si="15"/>
        <v>4</v>
      </c>
      <c r="G39" s="16">
        <v>70</v>
      </c>
      <c r="H39" s="16">
        <f t="shared" si="2"/>
        <v>70</v>
      </c>
      <c r="I39" s="16">
        <f t="shared" si="17"/>
        <v>18</v>
      </c>
      <c r="J39" s="15">
        <v>70</v>
      </c>
      <c r="K39" s="16">
        <f t="shared" si="10"/>
        <v>18</v>
      </c>
      <c r="L39" s="16">
        <v>70</v>
      </c>
      <c r="M39" s="16">
        <f t="shared" si="11"/>
        <v>28</v>
      </c>
      <c r="N39" s="16">
        <f t="shared" si="12"/>
        <v>68</v>
      </c>
      <c r="O39" s="17" t="str">
        <f t="shared" si="13"/>
        <v>B</v>
      </c>
    </row>
    <row r="40" spans="1:15" ht="15.75">
      <c r="A40" s="34">
        <v>24</v>
      </c>
      <c r="B40" s="32">
        <v>1802990014</v>
      </c>
      <c r="C40" s="43" t="s">
        <v>115</v>
      </c>
      <c r="D40" s="47">
        <v>10</v>
      </c>
      <c r="E40" s="15">
        <f t="shared" si="14"/>
        <v>62.5</v>
      </c>
      <c r="F40" s="16">
        <f t="shared" si="15"/>
        <v>6</v>
      </c>
      <c r="G40" s="16">
        <v>80</v>
      </c>
      <c r="H40" s="16">
        <f t="shared" si="2"/>
        <v>80</v>
      </c>
      <c r="I40" s="16">
        <f t="shared" si="17"/>
        <v>20</v>
      </c>
      <c r="J40" s="15">
        <v>80</v>
      </c>
      <c r="K40" s="16">
        <f t="shared" si="10"/>
        <v>20</v>
      </c>
      <c r="L40" s="16">
        <v>80</v>
      </c>
      <c r="M40" s="16">
        <f t="shared" si="11"/>
        <v>32</v>
      </c>
      <c r="N40" s="16">
        <f t="shared" si="12"/>
        <v>78</v>
      </c>
      <c r="O40" s="17" t="str">
        <f t="shared" si="13"/>
        <v>A-</v>
      </c>
    </row>
    <row r="41" spans="1:15" ht="15.75">
      <c r="A41" s="34">
        <v>25</v>
      </c>
      <c r="B41" s="32">
        <v>1802970033</v>
      </c>
      <c r="C41" s="43" t="s">
        <v>66</v>
      </c>
      <c r="D41" s="47">
        <v>9</v>
      </c>
      <c r="E41" s="15">
        <f t="shared" si="14"/>
        <v>56.25</v>
      </c>
      <c r="F41" s="16">
        <f t="shared" si="15"/>
        <v>6</v>
      </c>
      <c r="G41" s="16">
        <v>80</v>
      </c>
      <c r="H41" s="16">
        <f t="shared" si="2"/>
        <v>80</v>
      </c>
      <c r="I41" s="16">
        <f t="shared" si="17"/>
        <v>20</v>
      </c>
      <c r="J41" s="15">
        <v>80</v>
      </c>
      <c r="K41" s="16">
        <f t="shared" si="10"/>
        <v>20</v>
      </c>
      <c r="L41" s="16">
        <v>85</v>
      </c>
      <c r="M41" s="16">
        <f t="shared" si="11"/>
        <v>34</v>
      </c>
      <c r="N41" s="16">
        <f t="shared" si="12"/>
        <v>80</v>
      </c>
      <c r="O41" s="17" t="str">
        <f t="shared" si="13"/>
        <v>A</v>
      </c>
    </row>
    <row r="42" spans="1:15" ht="15.75">
      <c r="A42" s="34">
        <v>26</v>
      </c>
      <c r="B42" s="41">
        <v>1892950017</v>
      </c>
      <c r="C42" s="45" t="s">
        <v>70</v>
      </c>
      <c r="D42" s="47">
        <v>11</v>
      </c>
      <c r="E42" s="15">
        <f t="shared" si="14"/>
        <v>68.75</v>
      </c>
      <c r="F42" s="16">
        <f t="shared" si="15"/>
        <v>7</v>
      </c>
      <c r="G42" s="16">
        <v>80</v>
      </c>
      <c r="H42" s="16">
        <f t="shared" si="2"/>
        <v>80</v>
      </c>
      <c r="I42" s="16">
        <f t="shared" si="17"/>
        <v>20</v>
      </c>
      <c r="J42" s="15">
        <v>80</v>
      </c>
      <c r="K42" s="16">
        <f t="shared" si="10"/>
        <v>20</v>
      </c>
      <c r="L42" s="16">
        <v>85</v>
      </c>
      <c r="M42" s="16">
        <f t="shared" si="11"/>
        <v>34</v>
      </c>
      <c r="N42" s="16">
        <f t="shared" si="12"/>
        <v>81</v>
      </c>
      <c r="O42" s="17" t="str">
        <f t="shared" ref="O42:O48" si="18">IF(N42&gt;=80,"A",IF(N42&gt;=76.25,"A-",IF(N42&gt;=68.75,"B+",IF(N42&gt;=65,"B",IF(N42&gt;=62.5,"B-",IF(N42&gt;=57.5,"C+",IF(N42&gt;=55,"C",IF(N42&gt;=51.25,"C-",IF(N42&gt;=43.75,"D+",IF(N42&gt;=40,"D","E"))))))))))</f>
        <v>A</v>
      </c>
    </row>
    <row r="43" spans="1:15" ht="15.75">
      <c r="A43" s="34">
        <v>27</v>
      </c>
      <c r="B43" s="41">
        <v>1802970096</v>
      </c>
      <c r="C43" s="45" t="s">
        <v>116</v>
      </c>
      <c r="D43" s="48">
        <v>8</v>
      </c>
      <c r="E43" s="15">
        <f t="shared" ref="E43:E45" si="19">(D43/16)*100</f>
        <v>50</v>
      </c>
      <c r="F43" s="16">
        <f t="shared" ref="F43:F45" si="20">ROUND((E43*10%),0)</f>
        <v>5</v>
      </c>
      <c r="G43" s="16">
        <v>70</v>
      </c>
      <c r="H43" s="16">
        <f t="shared" si="2"/>
        <v>70</v>
      </c>
      <c r="I43" s="16">
        <f t="shared" ref="I43:I45" si="21">ROUND((H43*25%),0)</f>
        <v>18</v>
      </c>
      <c r="J43" s="15">
        <v>75</v>
      </c>
      <c r="K43" s="16">
        <f t="shared" ref="K43:K45" si="22">ROUND((J43*25%),0)</f>
        <v>19</v>
      </c>
      <c r="L43" s="16">
        <v>80</v>
      </c>
      <c r="M43" s="16">
        <f t="shared" ref="M43:M48" si="23">ROUND((L43*40%),0)</f>
        <v>32</v>
      </c>
      <c r="N43" s="16">
        <f t="shared" si="12"/>
        <v>74</v>
      </c>
      <c r="O43" s="17" t="str">
        <f t="shared" si="18"/>
        <v>B+</v>
      </c>
    </row>
    <row r="44" spans="1:15" ht="15.75">
      <c r="A44" s="34">
        <v>28</v>
      </c>
      <c r="B44" s="41">
        <v>1802850098</v>
      </c>
      <c r="C44" s="45" t="s">
        <v>109</v>
      </c>
      <c r="D44" s="47">
        <v>10</v>
      </c>
      <c r="E44" s="15">
        <f t="shared" si="19"/>
        <v>62.5</v>
      </c>
      <c r="F44" s="16">
        <f t="shared" si="20"/>
        <v>6</v>
      </c>
      <c r="G44" s="16">
        <v>80</v>
      </c>
      <c r="H44" s="16">
        <f t="shared" si="2"/>
        <v>80</v>
      </c>
      <c r="I44" s="16">
        <f t="shared" si="21"/>
        <v>20</v>
      </c>
      <c r="J44" s="15">
        <v>80</v>
      </c>
      <c r="K44" s="16">
        <f t="shared" si="22"/>
        <v>20</v>
      </c>
      <c r="L44" s="16">
        <v>70</v>
      </c>
      <c r="M44" s="16">
        <f t="shared" si="23"/>
        <v>28</v>
      </c>
      <c r="N44" s="16">
        <f t="shared" si="12"/>
        <v>74</v>
      </c>
      <c r="O44" s="17" t="str">
        <f t="shared" si="18"/>
        <v>B+</v>
      </c>
    </row>
    <row r="45" spans="1:15" ht="15.75">
      <c r="A45" s="34">
        <v>29</v>
      </c>
      <c r="B45" s="41">
        <v>1802970086</v>
      </c>
      <c r="C45" s="45" t="s">
        <v>96</v>
      </c>
      <c r="D45" s="48">
        <v>6</v>
      </c>
      <c r="E45" s="15">
        <f t="shared" si="19"/>
        <v>37.5</v>
      </c>
      <c r="F45" s="16">
        <f t="shared" si="20"/>
        <v>4</v>
      </c>
      <c r="G45" s="16">
        <v>70</v>
      </c>
      <c r="H45" s="16">
        <f t="shared" si="2"/>
        <v>70</v>
      </c>
      <c r="I45" s="16">
        <f t="shared" si="21"/>
        <v>18</v>
      </c>
      <c r="J45" s="15">
        <v>70</v>
      </c>
      <c r="K45" s="16">
        <f t="shared" si="22"/>
        <v>18</v>
      </c>
      <c r="L45" s="16">
        <v>70</v>
      </c>
      <c r="M45" s="16">
        <f t="shared" si="23"/>
        <v>28</v>
      </c>
      <c r="N45" s="16">
        <f t="shared" si="12"/>
        <v>68</v>
      </c>
      <c r="O45" s="17" t="str">
        <f t="shared" si="18"/>
        <v>B</v>
      </c>
    </row>
    <row r="46" spans="1:15" ht="15.75">
      <c r="A46" s="34">
        <v>30</v>
      </c>
      <c r="B46" s="41">
        <v>1802990038</v>
      </c>
      <c r="C46" s="45" t="s">
        <v>97</v>
      </c>
      <c r="D46" s="48">
        <v>6</v>
      </c>
      <c r="E46" s="15">
        <f t="shared" ref="E46:E48" si="24">(D46/16)*100</f>
        <v>37.5</v>
      </c>
      <c r="F46" s="16">
        <f t="shared" ref="F46:F48" si="25">ROUND((E46*10%),0)</f>
        <v>4</v>
      </c>
      <c r="G46" s="16">
        <v>70</v>
      </c>
      <c r="H46" s="16">
        <f t="shared" si="2"/>
        <v>70</v>
      </c>
      <c r="I46" s="16">
        <f t="shared" ref="I46:I48" si="26">ROUND((H46*25%),0)</f>
        <v>18</v>
      </c>
      <c r="J46" s="15">
        <v>70</v>
      </c>
      <c r="K46" s="16">
        <f t="shared" ref="K46:K48" si="27">ROUND((J46*25%),0)</f>
        <v>18</v>
      </c>
      <c r="L46" s="16">
        <v>70</v>
      </c>
      <c r="M46" s="16">
        <f t="shared" si="23"/>
        <v>28</v>
      </c>
      <c r="N46" s="16">
        <f t="shared" si="12"/>
        <v>68</v>
      </c>
      <c r="O46" s="17" t="str">
        <f t="shared" si="18"/>
        <v>B</v>
      </c>
    </row>
    <row r="47" spans="1:15" ht="15.75">
      <c r="A47" s="34">
        <v>31</v>
      </c>
      <c r="B47" s="41">
        <v>1802200069</v>
      </c>
      <c r="C47" s="45" t="s">
        <v>104</v>
      </c>
      <c r="D47" s="47">
        <v>6</v>
      </c>
      <c r="E47" s="15">
        <f t="shared" si="24"/>
        <v>37.5</v>
      </c>
      <c r="F47" s="16">
        <f t="shared" si="25"/>
        <v>4</v>
      </c>
      <c r="G47" s="16">
        <v>80</v>
      </c>
      <c r="H47" s="16">
        <f t="shared" si="2"/>
        <v>80</v>
      </c>
      <c r="I47" s="16">
        <f t="shared" si="26"/>
        <v>20</v>
      </c>
      <c r="J47" s="15">
        <v>80</v>
      </c>
      <c r="K47" s="16">
        <f t="shared" si="27"/>
        <v>20</v>
      </c>
      <c r="L47" s="16">
        <v>80</v>
      </c>
      <c r="M47" s="16">
        <f t="shared" si="23"/>
        <v>32</v>
      </c>
      <c r="N47" s="16">
        <f t="shared" si="12"/>
        <v>76</v>
      </c>
      <c r="O47" s="17" t="str">
        <f t="shared" ref="O47" si="28">IF(N47&gt;=80,"A",IF(N47&gt;=76.25,"A-",IF(N47&gt;=68.75,"B+",IF(N47&gt;=65,"B",IF(N47&gt;=62.5,"B-",IF(N47&gt;=57.5,"C+",IF(N47&gt;=55,"C",IF(N47&gt;=51.25,"C-",IF(N47&gt;=43.75,"D+",IF(N47&gt;=40,"D","E"))))))))))</f>
        <v>B+</v>
      </c>
    </row>
    <row r="48" spans="1:15" ht="15.75">
      <c r="A48" s="34">
        <v>32</v>
      </c>
      <c r="B48" s="41">
        <v>1802980097</v>
      </c>
      <c r="C48" s="45" t="s">
        <v>98</v>
      </c>
      <c r="D48" s="47">
        <v>9</v>
      </c>
      <c r="E48" s="15">
        <f t="shared" si="24"/>
        <v>56.25</v>
      </c>
      <c r="F48" s="16">
        <f t="shared" si="25"/>
        <v>6</v>
      </c>
      <c r="G48" s="16">
        <v>80</v>
      </c>
      <c r="H48" s="16">
        <f t="shared" si="2"/>
        <v>80</v>
      </c>
      <c r="I48" s="16">
        <f t="shared" si="26"/>
        <v>20</v>
      </c>
      <c r="J48" s="15">
        <v>80</v>
      </c>
      <c r="K48" s="16">
        <f t="shared" si="27"/>
        <v>20</v>
      </c>
      <c r="L48" s="16">
        <v>75</v>
      </c>
      <c r="M48" s="16">
        <f t="shared" si="23"/>
        <v>30</v>
      </c>
      <c r="N48" s="16">
        <f t="shared" si="12"/>
        <v>76</v>
      </c>
      <c r="O48" s="17" t="str">
        <f t="shared" si="18"/>
        <v>B+</v>
      </c>
    </row>
    <row r="49" spans="1:15" ht="15.75">
      <c r="A49" s="34">
        <v>33</v>
      </c>
      <c r="B49" s="42">
        <v>1802000095</v>
      </c>
      <c r="C49" s="46" t="s">
        <v>99</v>
      </c>
      <c r="D49" s="47">
        <v>12</v>
      </c>
      <c r="E49" s="15">
        <f>(D49/16)*100</f>
        <v>75</v>
      </c>
      <c r="F49" s="16">
        <f>ROUND((E49*10%),0)</f>
        <v>8</v>
      </c>
      <c r="G49" s="16">
        <v>80</v>
      </c>
      <c r="H49" s="16">
        <f>AVERAGE(G49:G49)</f>
        <v>80</v>
      </c>
      <c r="I49" s="16">
        <f>ROUND((H49*25%),0)</f>
        <v>20</v>
      </c>
      <c r="J49" s="15">
        <v>80</v>
      </c>
      <c r="K49" s="16">
        <f>ROUND((J49*25%),0)</f>
        <v>20</v>
      </c>
      <c r="L49" s="16">
        <v>85</v>
      </c>
      <c r="M49" s="16">
        <f>ROUND((L49*40%),0)</f>
        <v>34</v>
      </c>
      <c r="N49" s="16">
        <f>ROUND((F49+I49+K49+M49),0)</f>
        <v>82</v>
      </c>
      <c r="O49" s="17" t="str">
        <f>IF(N49&gt;=80,"A",IF(N49&gt;=76.25,"A-",IF(N49&gt;=68.75,"B+",IF(N49&gt;=65,"B",IF(N49&gt;=62.5,"B-",IF(N49&gt;=57.5,"C+",IF(N49&gt;=55,"C",IF(N49&gt;=51.25,"C-",IF(N49&gt;=43.75,"D+",IF(N49&gt;=40,"D","E"))))))))))</f>
        <v>A</v>
      </c>
    </row>
    <row r="50" spans="1:15" ht="16.5" thickBot="1">
      <c r="A50" s="34">
        <v>34</v>
      </c>
      <c r="B50" s="57">
        <v>1602860046</v>
      </c>
      <c r="C50" s="46" t="s">
        <v>119</v>
      </c>
      <c r="D50" s="47">
        <v>4</v>
      </c>
      <c r="E50" s="15">
        <f>(D50/16)*100</f>
        <v>25</v>
      </c>
      <c r="F50" s="16">
        <f>ROUND((E50*10%),0)</f>
        <v>3</v>
      </c>
      <c r="G50" s="16">
        <v>60</v>
      </c>
      <c r="H50" s="16">
        <f>AVERAGE(G50:G50)</f>
        <v>60</v>
      </c>
      <c r="I50" s="16">
        <f>ROUND((H50*25%),0)</f>
        <v>15</v>
      </c>
      <c r="J50" s="15">
        <v>76.428571428571402</v>
      </c>
      <c r="K50" s="16">
        <f>ROUND((J50*25%),0)</f>
        <v>19</v>
      </c>
      <c r="L50" s="16">
        <v>65</v>
      </c>
      <c r="M50" s="16">
        <f>ROUND((L50*40%),0)</f>
        <v>26</v>
      </c>
      <c r="N50" s="16">
        <f>ROUND((F50+I50+K50+M50),0)</f>
        <v>63</v>
      </c>
      <c r="O50" s="17" t="str">
        <f>IF(N50&gt;=80,"A",IF(N50&gt;=76.25,"A-",IF(N50&gt;=68.75,"B+",IF(N50&gt;=65,"B",IF(N50&gt;=62.5,"B-",IF(N50&gt;=57.5,"C+",IF(N50&gt;=55,"C",IF(N50&gt;=51.25,"C-",IF(N50&gt;=43.75,"D+",IF(N50&gt;=40,"D","E"))))))))))</f>
        <v>B-</v>
      </c>
    </row>
    <row r="51" spans="1:15" ht="16.5" thickTop="1">
      <c r="A51" s="4"/>
      <c r="B51" s="72" t="s">
        <v>20</v>
      </c>
      <c r="C51" s="72"/>
      <c r="D51" s="37"/>
      <c r="E51" s="5">
        <f>AVERAGE(E17:E48)</f>
        <v>49.8046875</v>
      </c>
      <c r="F51" s="6">
        <f t="shared" ref="F51:N51" si="29">AVERAGE(F17:F50)</f>
        <v>5.117647058823529</v>
      </c>
      <c r="G51" s="7">
        <f t="shared" si="29"/>
        <v>73.235294117647058</v>
      </c>
      <c r="H51" s="5">
        <f t="shared" si="29"/>
        <v>73.235294117647058</v>
      </c>
      <c r="I51" s="6">
        <f t="shared" si="29"/>
        <v>18.617647058823529</v>
      </c>
      <c r="J51" s="5">
        <f t="shared" si="29"/>
        <v>75.336134453781511</v>
      </c>
      <c r="K51" s="6">
        <f t="shared" si="29"/>
        <v>19.058823529411764</v>
      </c>
      <c r="L51" s="5">
        <f t="shared" si="29"/>
        <v>77.058823529411768</v>
      </c>
      <c r="M51" s="6">
        <f t="shared" si="29"/>
        <v>30.823529411764707</v>
      </c>
      <c r="N51" s="6">
        <f t="shared" si="29"/>
        <v>73.617647058823536</v>
      </c>
      <c r="O51" s="49"/>
    </row>
    <row r="52" spans="1:15" ht="15.75">
      <c r="A52" s="4"/>
      <c r="B52" s="67" t="s">
        <v>21</v>
      </c>
      <c r="C52" s="67"/>
      <c r="D52" s="38"/>
      <c r="E52" s="8">
        <f>MAX(E17:E48)</f>
        <v>68.75</v>
      </c>
      <c r="F52" s="9">
        <f t="shared" ref="F52:N52" si="30">MAX(F17:F50)</f>
        <v>8</v>
      </c>
      <c r="G52" s="8">
        <f t="shared" si="30"/>
        <v>80</v>
      </c>
      <c r="H52" s="8">
        <f t="shared" si="30"/>
        <v>80</v>
      </c>
      <c r="I52" s="9">
        <f t="shared" si="30"/>
        <v>20</v>
      </c>
      <c r="J52" s="8">
        <f t="shared" si="30"/>
        <v>80</v>
      </c>
      <c r="K52" s="9">
        <f t="shared" si="30"/>
        <v>20</v>
      </c>
      <c r="L52" s="8">
        <f t="shared" si="30"/>
        <v>85</v>
      </c>
      <c r="M52" s="9">
        <f t="shared" si="30"/>
        <v>34</v>
      </c>
      <c r="N52" s="9">
        <f t="shared" si="30"/>
        <v>82</v>
      </c>
      <c r="O52" s="50"/>
    </row>
    <row r="53" spans="1:15" ht="16.5" thickBot="1">
      <c r="A53" s="4"/>
      <c r="B53" s="68" t="s">
        <v>22</v>
      </c>
      <c r="C53" s="68"/>
      <c r="D53" s="39"/>
      <c r="E53" s="10">
        <f>MIN(E17:E48)</f>
        <v>37.5</v>
      </c>
      <c r="F53" s="11">
        <f t="shared" ref="F53:N53" si="31">MIN(F17:F50)</f>
        <v>3</v>
      </c>
      <c r="G53" s="10">
        <f t="shared" si="31"/>
        <v>60</v>
      </c>
      <c r="H53" s="10">
        <f t="shared" si="31"/>
        <v>60</v>
      </c>
      <c r="I53" s="11">
        <f t="shared" si="31"/>
        <v>15</v>
      </c>
      <c r="J53" s="10">
        <f t="shared" si="31"/>
        <v>70</v>
      </c>
      <c r="K53" s="11">
        <f t="shared" si="31"/>
        <v>18</v>
      </c>
      <c r="L53" s="10">
        <f t="shared" si="31"/>
        <v>65</v>
      </c>
      <c r="M53" s="11">
        <f t="shared" si="31"/>
        <v>26</v>
      </c>
      <c r="N53" s="11">
        <f t="shared" si="31"/>
        <v>63</v>
      </c>
      <c r="O53" s="50"/>
    </row>
    <row r="54" spans="1:15" ht="16.5" thickTop="1">
      <c r="A54" s="2"/>
      <c r="B54" s="5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.75">
      <c r="A55" s="2"/>
      <c r="B55" s="56"/>
      <c r="C55" s="2"/>
      <c r="D55" s="2"/>
      <c r="E55" s="2"/>
      <c r="F55" s="2"/>
      <c r="G55" s="2"/>
      <c r="H55" s="2"/>
      <c r="I55" s="2" t="s">
        <v>23</v>
      </c>
      <c r="K55" s="2"/>
      <c r="L55" s="2"/>
      <c r="M55" s="2"/>
      <c r="N55" s="2"/>
      <c r="O55" s="2"/>
    </row>
    <row r="56" spans="1:15" ht="15.75">
      <c r="A56" s="2"/>
      <c r="B56" s="56"/>
      <c r="C56" s="2"/>
      <c r="D56" s="2"/>
      <c r="E56" s="2"/>
      <c r="F56" s="2"/>
      <c r="G56" s="2"/>
      <c r="H56" s="2"/>
      <c r="I56" s="2" t="s">
        <v>24</v>
      </c>
      <c r="K56" s="2"/>
      <c r="L56" s="2"/>
      <c r="M56" s="2"/>
      <c r="N56" s="2"/>
      <c r="O56" s="2"/>
    </row>
    <row r="57" spans="1:15" ht="15.75">
      <c r="A57" s="2"/>
      <c r="B57" s="56"/>
      <c r="C57" s="2"/>
      <c r="D57" s="2"/>
      <c r="E57" s="2"/>
      <c r="F57" s="2"/>
      <c r="G57" s="2"/>
      <c r="H57" s="2"/>
      <c r="I57" s="2"/>
      <c r="K57" s="2"/>
      <c r="L57" s="2"/>
      <c r="M57" s="2"/>
      <c r="N57" s="2"/>
      <c r="O57" s="2"/>
    </row>
    <row r="58" spans="1:15" ht="15.75">
      <c r="A58" s="2"/>
      <c r="B58" s="56"/>
      <c r="C58" s="2"/>
      <c r="D58" s="2"/>
      <c r="E58" s="2"/>
      <c r="F58" s="2"/>
      <c r="G58" s="2"/>
      <c r="H58" s="2"/>
      <c r="I58" s="2"/>
      <c r="K58" s="2"/>
      <c r="L58" s="2"/>
      <c r="M58" s="2"/>
      <c r="N58" s="2"/>
      <c r="O58" s="2"/>
    </row>
    <row r="59" spans="1:15" ht="15.75">
      <c r="A59" s="2"/>
      <c r="B59" s="56"/>
      <c r="C59" s="2"/>
      <c r="D59" s="2"/>
      <c r="E59" s="2"/>
      <c r="F59" s="2"/>
      <c r="G59" s="2"/>
      <c r="H59" s="2"/>
      <c r="I59" s="2"/>
      <c r="K59" s="2"/>
      <c r="L59" s="2"/>
      <c r="M59" s="2"/>
      <c r="N59" s="2"/>
      <c r="O59" s="2"/>
    </row>
    <row r="60" spans="1:15" ht="15.75">
      <c r="A60" s="2"/>
      <c r="B60" s="56"/>
      <c r="C60" s="2"/>
      <c r="D60" s="2"/>
      <c r="E60" s="2"/>
      <c r="F60" s="2"/>
      <c r="G60" s="2"/>
      <c r="H60" s="2"/>
      <c r="I60" s="2" t="s">
        <v>113</v>
      </c>
      <c r="K60" s="2"/>
      <c r="L60" s="2"/>
      <c r="M60" s="2"/>
      <c r="N60" s="2"/>
      <c r="O60" s="2"/>
    </row>
    <row r="61" spans="1:15" ht="15.75">
      <c r="A61" s="2"/>
      <c r="B61" s="56"/>
      <c r="C61" s="2"/>
      <c r="D61" s="2"/>
      <c r="E61" s="1"/>
      <c r="F61" s="2"/>
      <c r="G61" s="2"/>
      <c r="H61" s="2"/>
      <c r="I61" s="2" t="s">
        <v>114</v>
      </c>
      <c r="K61" s="2"/>
      <c r="L61" s="2"/>
      <c r="M61" s="2"/>
      <c r="N61" s="2"/>
      <c r="O61" s="2"/>
    </row>
  </sheetData>
  <sortState ref="B17:C50">
    <sortCondition ref="C17:C50"/>
  </sortState>
  <mergeCells count="31">
    <mergeCell ref="A6:O6"/>
    <mergeCell ref="A5:O5"/>
    <mergeCell ref="A3:O3"/>
    <mergeCell ref="A2:O2"/>
    <mergeCell ref="A1:O1"/>
    <mergeCell ref="A12:A15"/>
    <mergeCell ref="B12:B15"/>
    <mergeCell ref="C12:C15"/>
    <mergeCell ref="G12:I13"/>
    <mergeCell ref="D12:F13"/>
    <mergeCell ref="E14:E15"/>
    <mergeCell ref="F14:F15"/>
    <mergeCell ref="G14:G15"/>
    <mergeCell ref="H14:H15"/>
    <mergeCell ref="I14:I15"/>
    <mergeCell ref="N12:N15"/>
    <mergeCell ref="O12:O15"/>
    <mergeCell ref="J14:J15"/>
    <mergeCell ref="K14:K15"/>
    <mergeCell ref="L14:L15"/>
    <mergeCell ref="L16:M16"/>
    <mergeCell ref="B51:C51"/>
    <mergeCell ref="M14:M15"/>
    <mergeCell ref="J12:K13"/>
    <mergeCell ref="L12:M13"/>
    <mergeCell ref="D14:D15"/>
    <mergeCell ref="B52:C52"/>
    <mergeCell ref="B53:C53"/>
    <mergeCell ref="E16:F16"/>
    <mergeCell ref="G16:I16"/>
    <mergeCell ref="J16:K16"/>
  </mergeCells>
  <hyperlinks>
    <hyperlink ref="C27" r:id="rId1" display="http://localhost:8082/pesertadidik/detail/48036884-5aee-4747-a1fc-90ea31ccbcb6"/>
  </hyperlinks>
  <pageMargins left="0.12" right="0.22" top="0.35" bottom="0.44" header="0.13" footer="0.27"/>
  <pageSetup paperSize="9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Siang</vt:lpstr>
      <vt:lpstr>malam</vt:lpstr>
      <vt:lpstr>malam!Print_Area</vt:lpstr>
      <vt:lpstr>Siang!Print_Area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2020-02-10T02:07:28Z</cp:lastPrinted>
  <dcterms:created xsi:type="dcterms:W3CDTF">2020-01-07T06:56:22Z</dcterms:created>
  <dcterms:modified xsi:type="dcterms:W3CDTF">2020-02-12T09:13:09Z</dcterms:modified>
</cp:coreProperties>
</file>