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 SIANG 2017" sheetId="3" r:id="rId1"/>
    <sheet name="MALAM 2017" sheetId="4" r:id="rId2"/>
    <sheet name="KELAS C" sheetId="5" r:id="rId3"/>
  </sheets>
  <definedNames>
    <definedName name="_xlnm.Print_Area" localSheetId="0">' SIANG 2017'!$A$1:$R$72</definedName>
    <definedName name="_xlnm.Print_Area" localSheetId="2">'KELAS C'!$A$1:$R$42</definedName>
    <definedName name="_xlnm.Print_Area" localSheetId="1">'MALAM 2017'!$A$1:$R$46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4"/>
  <c r="P30"/>
  <c r="P31"/>
  <c r="P26"/>
  <c r="P27"/>
  <c r="N27"/>
  <c r="K20"/>
  <c r="L20" s="1"/>
  <c r="K21"/>
  <c r="L21" s="1"/>
  <c r="K22"/>
  <c r="L22" s="1"/>
  <c r="E20"/>
  <c r="F20" s="1"/>
  <c r="E21"/>
  <c r="F21" s="1"/>
  <c r="E22"/>
  <c r="F22" s="1"/>
  <c r="K18"/>
  <c r="L18" s="1"/>
  <c r="P18"/>
  <c r="N22"/>
  <c r="N21"/>
  <c r="P22"/>
  <c r="P21"/>
  <c r="P20"/>
  <c r="N20"/>
  <c r="N18"/>
  <c r="E18"/>
  <c r="F18" s="1"/>
  <c r="N43" i="3"/>
  <c r="L43"/>
  <c r="K43"/>
  <c r="P42"/>
  <c r="N42"/>
  <c r="K42"/>
  <c r="L42" s="1"/>
  <c r="E42"/>
  <c r="F42" s="1"/>
  <c r="N31" i="4"/>
  <c r="K31"/>
  <c r="L31" s="1"/>
  <c r="Q31" s="1"/>
  <c r="R31" s="1"/>
  <c r="E31"/>
  <c r="F31" s="1"/>
  <c r="K26"/>
  <c r="L26" s="1"/>
  <c r="E26"/>
  <c r="F26" s="1"/>
  <c r="N30"/>
  <c r="K30"/>
  <c r="L30" s="1"/>
  <c r="E30"/>
  <c r="F30" s="1"/>
  <c r="J32" i="5"/>
  <c r="P29"/>
  <c r="N29"/>
  <c r="K29"/>
  <c r="L29" s="1"/>
  <c r="E29"/>
  <c r="F29" s="1"/>
  <c r="P18"/>
  <c r="N18"/>
  <c r="K18"/>
  <c r="L18" s="1"/>
  <c r="E18"/>
  <c r="F18" s="1"/>
  <c r="P23" i="3"/>
  <c r="K21" i="5"/>
  <c r="K20"/>
  <c r="L20" s="1"/>
  <c r="K19"/>
  <c r="L19" s="1"/>
  <c r="O34"/>
  <c r="M34"/>
  <c r="J34"/>
  <c r="I34"/>
  <c r="H34"/>
  <c r="G34"/>
  <c r="O33"/>
  <c r="M33"/>
  <c r="J33"/>
  <c r="I33"/>
  <c r="H33"/>
  <c r="G33"/>
  <c r="O32"/>
  <c r="M32"/>
  <c r="G32"/>
  <c r="P31"/>
  <c r="N31"/>
  <c r="K31"/>
  <c r="L31" s="1"/>
  <c r="E31"/>
  <c r="F31" s="1"/>
  <c r="P30"/>
  <c r="N30"/>
  <c r="K30"/>
  <c r="L30" s="1"/>
  <c r="E30"/>
  <c r="F30" s="1"/>
  <c r="P28"/>
  <c r="N28"/>
  <c r="K28"/>
  <c r="L28" s="1"/>
  <c r="E28"/>
  <c r="F28" s="1"/>
  <c r="P27"/>
  <c r="N27"/>
  <c r="K27"/>
  <c r="L27" s="1"/>
  <c r="E27"/>
  <c r="F27" s="1"/>
  <c r="P26"/>
  <c r="N26"/>
  <c r="K26"/>
  <c r="L26" s="1"/>
  <c r="E26"/>
  <c r="F26" s="1"/>
  <c r="P25"/>
  <c r="N25"/>
  <c r="K25"/>
  <c r="L25" s="1"/>
  <c r="E25"/>
  <c r="F25" s="1"/>
  <c r="P24"/>
  <c r="N24"/>
  <c r="K24"/>
  <c r="L24" s="1"/>
  <c r="E24"/>
  <c r="F24" s="1"/>
  <c r="P23"/>
  <c r="N23"/>
  <c r="K23"/>
  <c r="L23" s="1"/>
  <c r="E23"/>
  <c r="F23" s="1"/>
  <c r="P22"/>
  <c r="N22"/>
  <c r="K22"/>
  <c r="L22" s="1"/>
  <c r="E22"/>
  <c r="F22" s="1"/>
  <c r="P21"/>
  <c r="N21"/>
  <c r="L21"/>
  <c r="E21"/>
  <c r="F21" s="1"/>
  <c r="P20"/>
  <c r="N20"/>
  <c r="E20"/>
  <c r="F20" s="1"/>
  <c r="P19"/>
  <c r="N19"/>
  <c r="E19"/>
  <c r="F19" s="1"/>
  <c r="P17"/>
  <c r="N17"/>
  <c r="K17"/>
  <c r="E17"/>
  <c r="O38" i="4"/>
  <c r="M38"/>
  <c r="J38"/>
  <c r="I38"/>
  <c r="H38"/>
  <c r="G38"/>
  <c r="O37"/>
  <c r="M37"/>
  <c r="J37"/>
  <c r="I37"/>
  <c r="H37"/>
  <c r="G37"/>
  <c r="O36"/>
  <c r="M36"/>
  <c r="G36"/>
  <c r="P35"/>
  <c r="N35"/>
  <c r="K35"/>
  <c r="L35" s="1"/>
  <c r="E35"/>
  <c r="F35" s="1"/>
  <c r="P34"/>
  <c r="N34"/>
  <c r="K34"/>
  <c r="L34" s="1"/>
  <c r="E34"/>
  <c r="F34" s="1"/>
  <c r="P33"/>
  <c r="N33"/>
  <c r="K33"/>
  <c r="L33" s="1"/>
  <c r="E33"/>
  <c r="F33" s="1"/>
  <c r="P32"/>
  <c r="N32"/>
  <c r="K32"/>
  <c r="L32" s="1"/>
  <c r="E32"/>
  <c r="F32" s="1"/>
  <c r="P29"/>
  <c r="N29"/>
  <c r="K29"/>
  <c r="L29" s="1"/>
  <c r="E29"/>
  <c r="F29" s="1"/>
  <c r="P28"/>
  <c r="N28"/>
  <c r="K28"/>
  <c r="L28" s="1"/>
  <c r="E28"/>
  <c r="F28" s="1"/>
  <c r="K27"/>
  <c r="L27" s="1"/>
  <c r="E27"/>
  <c r="F27" s="1"/>
  <c r="P25"/>
  <c r="N25"/>
  <c r="K25"/>
  <c r="L25" s="1"/>
  <c r="E25"/>
  <c r="F25" s="1"/>
  <c r="P24"/>
  <c r="N24"/>
  <c r="K24"/>
  <c r="L24" s="1"/>
  <c r="E24"/>
  <c r="F24" s="1"/>
  <c r="P23"/>
  <c r="N23"/>
  <c r="K23"/>
  <c r="L23" s="1"/>
  <c r="E23"/>
  <c r="F23" s="1"/>
  <c r="P19"/>
  <c r="N19"/>
  <c r="K19"/>
  <c r="L19" s="1"/>
  <c r="E19"/>
  <c r="F19" s="1"/>
  <c r="P17"/>
  <c r="N17"/>
  <c r="K17"/>
  <c r="E17"/>
  <c r="F17" s="1"/>
  <c r="E18" i="3"/>
  <c r="E19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E30"/>
  <c r="F30" s="1"/>
  <c r="E31"/>
  <c r="F31" s="1"/>
  <c r="E32"/>
  <c r="F32" s="1"/>
  <c r="E33"/>
  <c r="F33" s="1"/>
  <c r="E34"/>
  <c r="E35"/>
  <c r="E36"/>
  <c r="F36" s="1"/>
  <c r="E37"/>
  <c r="F37" s="1"/>
  <c r="E38"/>
  <c r="F38" s="1"/>
  <c r="E39"/>
  <c r="F39" s="1"/>
  <c r="E40"/>
  <c r="F40" s="1"/>
  <c r="E41"/>
  <c r="F41" s="1"/>
  <c r="E43"/>
  <c r="F43" s="1"/>
  <c r="E44"/>
  <c r="F44" s="1"/>
  <c r="E45"/>
  <c r="F45" s="1"/>
  <c r="E46"/>
  <c r="F46" s="1"/>
  <c r="E47"/>
  <c r="E48"/>
  <c r="F48" s="1"/>
  <c r="E49"/>
  <c r="E50"/>
  <c r="E51"/>
  <c r="F52" s="1"/>
  <c r="E52"/>
  <c r="F53" s="1"/>
  <c r="E53"/>
  <c r="F54" s="1"/>
  <c r="E54"/>
  <c r="F55" s="1"/>
  <c r="E55"/>
  <c r="F56" s="1"/>
  <c r="E56"/>
  <c r="F57" s="1"/>
  <c r="E57"/>
  <c r="F58" s="1"/>
  <c r="E58"/>
  <c r="F59" s="1"/>
  <c r="E59"/>
  <c r="E60"/>
  <c r="E61"/>
  <c r="E17"/>
  <c r="K17"/>
  <c r="L17" s="1"/>
  <c r="N17"/>
  <c r="P17"/>
  <c r="O64"/>
  <c r="M64"/>
  <c r="J64"/>
  <c r="I64"/>
  <c r="H64"/>
  <c r="G64"/>
  <c r="O63"/>
  <c r="M63"/>
  <c r="J63"/>
  <c r="I63"/>
  <c r="H63"/>
  <c r="G63"/>
  <c r="O62"/>
  <c r="M62"/>
  <c r="G62"/>
  <c r="P61"/>
  <c r="N61"/>
  <c r="K61"/>
  <c r="L61" s="1"/>
  <c r="F61"/>
  <c r="P60"/>
  <c r="N60"/>
  <c r="K60"/>
  <c r="L60" s="1"/>
  <c r="F60"/>
  <c r="P59"/>
  <c r="N59"/>
  <c r="K59"/>
  <c r="L59" s="1"/>
  <c r="P58"/>
  <c r="N58"/>
  <c r="K58"/>
  <c r="L58" s="1"/>
  <c r="P57"/>
  <c r="N57"/>
  <c r="K57"/>
  <c r="L57" s="1"/>
  <c r="P56"/>
  <c r="N56"/>
  <c r="K56"/>
  <c r="L56" s="1"/>
  <c r="P55"/>
  <c r="N55"/>
  <c r="K55"/>
  <c r="L55" s="1"/>
  <c r="P54"/>
  <c r="N54"/>
  <c r="K54"/>
  <c r="L54" s="1"/>
  <c r="P53"/>
  <c r="N53"/>
  <c r="K53"/>
  <c r="L53" s="1"/>
  <c r="P52"/>
  <c r="N52"/>
  <c r="K52"/>
  <c r="L52" s="1"/>
  <c r="P51"/>
  <c r="N51"/>
  <c r="K51"/>
  <c r="L51" s="1"/>
  <c r="F51"/>
  <c r="P50"/>
  <c r="N50"/>
  <c r="K50"/>
  <c r="L50" s="1"/>
  <c r="F50"/>
  <c r="P49"/>
  <c r="N49"/>
  <c r="K49"/>
  <c r="L49" s="1"/>
  <c r="F49"/>
  <c r="P48"/>
  <c r="N48"/>
  <c r="K48"/>
  <c r="L48" s="1"/>
  <c r="P47"/>
  <c r="N47"/>
  <c r="K47"/>
  <c r="L47" s="1"/>
  <c r="F47"/>
  <c r="P46"/>
  <c r="N46"/>
  <c r="K46"/>
  <c r="L46" s="1"/>
  <c r="P45"/>
  <c r="N45"/>
  <c r="K45"/>
  <c r="L45" s="1"/>
  <c r="P44"/>
  <c r="N44"/>
  <c r="K44"/>
  <c r="L44" s="1"/>
  <c r="P43"/>
  <c r="P41"/>
  <c r="N41"/>
  <c r="K41"/>
  <c r="L41" s="1"/>
  <c r="P40"/>
  <c r="N40"/>
  <c r="K40"/>
  <c r="L40" s="1"/>
  <c r="P39"/>
  <c r="N39"/>
  <c r="K39"/>
  <c r="L39" s="1"/>
  <c r="P38"/>
  <c r="N38"/>
  <c r="K38"/>
  <c r="L38" s="1"/>
  <c r="P37"/>
  <c r="N37"/>
  <c r="K37"/>
  <c r="L37" s="1"/>
  <c r="P36"/>
  <c r="N36"/>
  <c r="K36"/>
  <c r="L36" s="1"/>
  <c r="P35"/>
  <c r="N35"/>
  <c r="K35"/>
  <c r="L35" s="1"/>
  <c r="F35"/>
  <c r="P34"/>
  <c r="N34"/>
  <c r="K34"/>
  <c r="L34" s="1"/>
  <c r="F34"/>
  <c r="P33"/>
  <c r="N33"/>
  <c r="K33"/>
  <c r="L33" s="1"/>
  <c r="P32"/>
  <c r="N32"/>
  <c r="K32"/>
  <c r="L32" s="1"/>
  <c r="P31"/>
  <c r="N31"/>
  <c r="K31"/>
  <c r="L31" s="1"/>
  <c r="P30"/>
  <c r="N30"/>
  <c r="K30"/>
  <c r="L30" s="1"/>
  <c r="P29"/>
  <c r="N29"/>
  <c r="K29"/>
  <c r="L29" s="1"/>
  <c r="F29"/>
  <c r="P28"/>
  <c r="N28"/>
  <c r="K28"/>
  <c r="L28" s="1"/>
  <c r="P27"/>
  <c r="N27"/>
  <c r="K27"/>
  <c r="L27" s="1"/>
  <c r="P26"/>
  <c r="N26"/>
  <c r="K26"/>
  <c r="L26" s="1"/>
  <c r="P25"/>
  <c r="N25"/>
  <c r="K25"/>
  <c r="L25" s="1"/>
  <c r="P24"/>
  <c r="N24"/>
  <c r="K24"/>
  <c r="L24" s="1"/>
  <c r="N23"/>
  <c r="K23"/>
  <c r="L23" s="1"/>
  <c r="P22"/>
  <c r="N22"/>
  <c r="K22"/>
  <c r="L22" s="1"/>
  <c r="P21"/>
  <c r="N21"/>
  <c r="K21"/>
  <c r="L21" s="1"/>
  <c r="P20"/>
  <c r="N20"/>
  <c r="K20"/>
  <c r="L20" s="1"/>
  <c r="P19"/>
  <c r="N19"/>
  <c r="K19"/>
  <c r="L19" s="1"/>
  <c r="F19"/>
  <c r="P18"/>
  <c r="N18"/>
  <c r="K18"/>
  <c r="L18" s="1"/>
  <c r="F18"/>
  <c r="Q27" i="4" l="1"/>
  <c r="R27" s="1"/>
  <c r="Q22"/>
  <c r="R22" s="1"/>
  <c r="Q18"/>
  <c r="R18" s="1"/>
  <c r="Q20"/>
  <c r="R20" s="1"/>
  <c r="Q21"/>
  <c r="R21" s="1"/>
  <c r="Q30"/>
  <c r="R30" s="1"/>
  <c r="Q26"/>
  <c r="R26" s="1"/>
  <c r="Q42" i="3"/>
  <c r="R42" s="1"/>
  <c r="N38" i="4"/>
  <c r="Q23"/>
  <c r="R23" s="1"/>
  <c r="Q24"/>
  <c r="R24" s="1"/>
  <c r="Q25"/>
  <c r="R25" s="1"/>
  <c r="Q28"/>
  <c r="R28" s="1"/>
  <c r="Q29"/>
  <c r="R29" s="1"/>
  <c r="Q32"/>
  <c r="R32" s="1"/>
  <c r="Q33"/>
  <c r="R33" s="1"/>
  <c r="Q34"/>
  <c r="R34" s="1"/>
  <c r="Q35"/>
  <c r="R35" s="1"/>
  <c r="E37"/>
  <c r="K37"/>
  <c r="P38"/>
  <c r="Q19"/>
  <c r="R19" s="1"/>
  <c r="L17"/>
  <c r="L38" s="1"/>
  <c r="Q29" i="5"/>
  <c r="R29" s="1"/>
  <c r="Q18"/>
  <c r="R18" s="1"/>
  <c r="Q58" i="3"/>
  <c r="R58" s="1"/>
  <c r="K33" i="5"/>
  <c r="E33"/>
  <c r="P34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30"/>
  <c r="R30" s="1"/>
  <c r="Q31"/>
  <c r="R31" s="1"/>
  <c r="N34"/>
  <c r="F17"/>
  <c r="L17"/>
  <c r="K32"/>
  <c r="N33"/>
  <c r="P33"/>
  <c r="E34"/>
  <c r="K34"/>
  <c r="E32"/>
  <c r="N32"/>
  <c r="P32"/>
  <c r="Q26" i="3"/>
  <c r="R26" s="1"/>
  <c r="F38" i="4"/>
  <c r="F36"/>
  <c r="K36"/>
  <c r="F37"/>
  <c r="N37"/>
  <c r="P37"/>
  <c r="E38"/>
  <c r="K38"/>
  <c r="E36"/>
  <c r="N36"/>
  <c r="P36"/>
  <c r="E62" i="3"/>
  <c r="E63"/>
  <c r="Q32"/>
  <c r="R32" s="1"/>
  <c r="Q33"/>
  <c r="R33" s="1"/>
  <c r="K62"/>
  <c r="E64"/>
  <c r="F17"/>
  <c r="F64" s="1"/>
  <c r="L64"/>
  <c r="Q34"/>
  <c r="R34" s="1"/>
  <c r="Q40"/>
  <c r="R40" s="1"/>
  <c r="Q24"/>
  <c r="R24" s="1"/>
  <c r="Q25"/>
  <c r="R25" s="1"/>
  <c r="Q50"/>
  <c r="R50" s="1"/>
  <c r="Q56"/>
  <c r="R56" s="1"/>
  <c r="Q57"/>
  <c r="R57" s="1"/>
  <c r="Q41"/>
  <c r="R41" s="1"/>
  <c r="Q19"/>
  <c r="R19" s="1"/>
  <c r="Q48"/>
  <c r="R48" s="1"/>
  <c r="Q49"/>
  <c r="R49" s="1"/>
  <c r="Q18"/>
  <c r="R18" s="1"/>
  <c r="Q31"/>
  <c r="R31" s="1"/>
  <c r="Q39"/>
  <c r="R39" s="1"/>
  <c r="Q45"/>
  <c r="R45" s="1"/>
  <c r="Q47"/>
  <c r="R47" s="1"/>
  <c r="Q53"/>
  <c r="R53" s="1"/>
  <c r="Q61"/>
  <c r="R61" s="1"/>
  <c r="P64"/>
  <c r="P63"/>
  <c r="Q21"/>
  <c r="R21" s="1"/>
  <c r="Q22"/>
  <c r="R22" s="1"/>
  <c r="Q28"/>
  <c r="R28" s="1"/>
  <c r="Q30"/>
  <c r="R30" s="1"/>
  <c r="Q36"/>
  <c r="R36" s="1"/>
  <c r="Q38"/>
  <c r="R38" s="1"/>
  <c r="Q44"/>
  <c r="R44" s="1"/>
  <c r="Q46"/>
  <c r="R46" s="1"/>
  <c r="Q52"/>
  <c r="R52" s="1"/>
  <c r="Q54"/>
  <c r="R54" s="1"/>
  <c r="Q60"/>
  <c r="R60" s="1"/>
  <c r="K64"/>
  <c r="Q23"/>
  <c r="R23" s="1"/>
  <c r="Q29"/>
  <c r="R29" s="1"/>
  <c r="Q37"/>
  <c r="R37" s="1"/>
  <c r="Q55"/>
  <c r="R55" s="1"/>
  <c r="N62"/>
  <c r="K63"/>
  <c r="Q20"/>
  <c r="R20" s="1"/>
  <c r="Q27"/>
  <c r="R27" s="1"/>
  <c r="Q35"/>
  <c r="R35" s="1"/>
  <c r="Q43"/>
  <c r="R43" s="1"/>
  <c r="Q51"/>
  <c r="R51" s="1"/>
  <c r="Q59"/>
  <c r="R59" s="1"/>
  <c r="L62"/>
  <c r="P62"/>
  <c r="N64"/>
  <c r="N63"/>
  <c r="L36" i="4" l="1"/>
  <c r="Q17"/>
  <c r="Q37" s="1"/>
  <c r="L37"/>
  <c r="F34" i="5"/>
  <c r="Q17"/>
  <c r="F33"/>
  <c r="F32"/>
  <c r="L34"/>
  <c r="L32"/>
  <c r="L33"/>
  <c r="Q38" i="4"/>
  <c r="R17"/>
  <c r="F62" i="3"/>
  <c r="Q17"/>
  <c r="R17" s="1"/>
  <c r="F63"/>
  <c r="L63"/>
  <c r="Q36" i="4" l="1"/>
  <c r="Q33" i="5"/>
  <c r="Q34"/>
  <c r="Q32"/>
  <c r="R17"/>
  <c r="Q62" i="3"/>
  <c r="Q64"/>
  <c r="Q63"/>
</calcChain>
</file>

<file path=xl/sharedStrings.xml><?xml version="1.0" encoding="utf-8"?>
<sst xmlns="http://schemas.openxmlformats.org/spreadsheetml/2006/main" count="209" uniqueCount="125">
  <si>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</si>
  <si>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</si>
  <si>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</si>
  <si>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</si>
  <si>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</si>
  <si>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</si>
  <si>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</si>
  <si>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</si>
  <si>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</si>
  <si>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</si>
  <si>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</si>
  <si>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</si>
  <si>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</si>
  <si>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</si>
  <si>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</si>
  <si>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</si>
  <si>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</si>
  <si>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</si>
  <si>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</si>
  <si>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</si>
  <si>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</si>
  <si>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</si>
  <si>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</si>
  <si>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</si>
  <si>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</si>
  <si>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</si>
  <si>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</si>
  <si>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Dosen Pengampu,</t>
  </si>
  <si>
    <t>FAKULTAS HUKUM DAN ILMU SOSIAL</t>
  </si>
  <si>
    <t>: Hukum</t>
  </si>
  <si>
    <t>%</t>
  </si>
  <si>
    <t xml:space="preserve">: 2 SKS </t>
  </si>
  <si>
    <t>ADI SOPIAN</t>
  </si>
  <si>
    <t>AL ANNA HOFAFA</t>
  </si>
  <si>
    <t>ANDRIANI</t>
  </si>
  <si>
    <t>APRIAN PRATAMA</t>
  </si>
  <si>
    <t>AYU ASTUTI</t>
  </si>
  <si>
    <t>CATUR ILHAM FAUZI</t>
  </si>
  <si>
    <t>DENI HENDRAWAN</t>
  </si>
  <si>
    <t>DERRY SUGARA</t>
  </si>
  <si>
    <t>DESTRI RAMAYANTI</t>
  </si>
  <si>
    <t>DIAN ZAHARA</t>
  </si>
  <si>
    <t>DILA CAHYA BUDIARSIH</t>
  </si>
  <si>
    <t>FAHRUL ROZI</t>
  </si>
  <si>
    <t>FERRA OKTIARA</t>
  </si>
  <si>
    <t>FIKRI YUDANTO</t>
  </si>
  <si>
    <t>FIRMANSYAH</t>
  </si>
  <si>
    <t>HERA LISSA FITRI</t>
  </si>
  <si>
    <t>INDRA</t>
  </si>
  <si>
    <t>INTAN APRINA BELA</t>
  </si>
  <si>
    <t>IRFAN QORI</t>
  </si>
  <si>
    <t>LENA SARI</t>
  </si>
  <si>
    <t>M. AANG PRATAMA</t>
  </si>
  <si>
    <t>M. ARIEF SOPIAN</t>
  </si>
  <si>
    <t>M. REXY MEISAKHA</t>
  </si>
  <si>
    <t>MUHAMMAD AVIF ALFIZAR</t>
  </si>
  <si>
    <t>MUHAMMAD KAHFI</t>
  </si>
  <si>
    <t>MUHAMMAD KURNIAWAN</t>
  </si>
  <si>
    <t>MUHAMMAD ZULFA ALIMSYAH</t>
  </si>
  <si>
    <t>NOVIAN DWI HADI</t>
  </si>
  <si>
    <t>NURMANSYAH</t>
  </si>
  <si>
    <t>NURUL HUDA. MS</t>
  </si>
  <si>
    <t>OKTALIA</t>
  </si>
  <si>
    <t>PEBRI FAIZAL</t>
  </si>
  <si>
    <t>RADINAL MUHAMMAD JAYA</t>
  </si>
  <si>
    <t>RAINALDI</t>
  </si>
  <si>
    <t>RAJIB GANDI</t>
  </si>
  <si>
    <t>RAMADHANI DWI S</t>
  </si>
  <si>
    <t>RIJAYA</t>
  </si>
  <si>
    <t>RISKI ANANDA PUTRI</t>
  </si>
  <si>
    <t>SRI RETNO FATIMAH</t>
  </si>
  <si>
    <t>SRI WIGATI NINGRUM</t>
  </si>
  <si>
    <t>TUTI ALAWIYAH</t>
  </si>
  <si>
    <t>WIDIRA APRILIAN</t>
  </si>
  <si>
    <t>YURIA YUSELA</t>
  </si>
  <si>
    <t>: Ganjil / 02 (Reguler)</t>
  </si>
  <si>
    <t>ADI SUSANTO</t>
  </si>
  <si>
    <t>ANDRE SEPRAYOGA. HS</t>
  </si>
  <si>
    <t>DARMAWAN DWI SAPUTRA</t>
  </si>
  <si>
    <t>DERI SAPUTRA</t>
  </si>
  <si>
    <t>FIQI HIDAYAH UTAMA</t>
  </si>
  <si>
    <t>HENDRA</t>
  </si>
  <si>
    <t>MARULI TUA SIJABAT</t>
  </si>
  <si>
    <t>MUHAMMAD AL AYUB</t>
  </si>
  <si>
    <t>YURISKA GASELA</t>
  </si>
  <si>
    <t>ANTON MAHMUDI</t>
  </si>
  <si>
    <t>DESI RIA PRATIWI</t>
  </si>
  <si>
    <t>ERNILAWATI</t>
  </si>
  <si>
    <t>ERWIN SUSANDI</t>
  </si>
  <si>
    <t>GILANG EDRA JUAN</t>
  </si>
  <si>
    <t>HANDIKA SANTRI OKTAMA</t>
  </si>
  <si>
    <t>IKA RIANTI</t>
  </si>
  <si>
    <t>IKHSAN BUDIAWAN</t>
  </si>
  <si>
    <t>IRDHO FLORIAN DARWIS</t>
  </si>
  <si>
    <t>M ANGGER PRATAMA PUTRA</t>
  </si>
  <si>
    <t>RESTON</t>
  </si>
  <si>
    <t>TARMIZI</t>
  </si>
  <si>
    <t>WARDIYAN SYAH</t>
  </si>
  <si>
    <t>: Ganjil / 02 (Non Reguler)</t>
  </si>
  <si>
    <t>: Syahrullah, S.H.,M.H.</t>
  </si>
  <si>
    <t>: MKK-018</t>
  </si>
  <si>
    <t>: Hukum Atas Kekayaan Intelektual</t>
  </si>
  <si>
    <t>Syahrullah, S.H.,M.H.</t>
  </si>
  <si>
    <t>NKTAM : 779 629</t>
  </si>
  <si>
    <t>ADIYTA R. PUTRA</t>
  </si>
  <si>
    <t>180268006.P</t>
  </si>
  <si>
    <t xml:space="preserve">RUMIYATUN </t>
  </si>
  <si>
    <t>Kotabumi, 03 Februari  2020</t>
  </si>
  <si>
    <t xml:space="preserve">ANANTYO SURYA </t>
  </si>
  <si>
    <t>APRILIA ARYANTO</t>
  </si>
  <si>
    <t>1802970110.P</t>
  </si>
  <si>
    <t>ARI PRAN DESTA</t>
  </si>
  <si>
    <t>BOMI SISWOKO</t>
  </si>
  <si>
    <t>M. BENNY OKTAVENDI</t>
  </si>
  <si>
    <t>1802960107.P</t>
  </si>
  <si>
    <t>MUHAMMAD HADIDI</t>
  </si>
  <si>
    <t>OKTA PRIYADI</t>
  </si>
  <si>
    <t>TEDI BINTARA. P</t>
  </si>
  <si>
    <t>RAGHIL ABDUL MUDSITH. K</t>
  </si>
  <si>
    <t>1802990104.P</t>
  </si>
  <si>
    <t>M. FAREL IFANCA</t>
  </si>
  <si>
    <t>HANSYA</t>
  </si>
  <si>
    <t>Kotabumi, 4 Februari  2020</t>
  </si>
  <si>
    <t>MUHAMMAD HARI NAUFAL</t>
  </si>
  <si>
    <t>Kotabumi, 5  februari 2020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</si>
</sst>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onsolas"/>
      <family val="3"/>
    </font>
    <font>
      <sz val="11"/>
      <color theme="1"/>
      <name val="Consolas"/>
      <family val="3"/>
    </font>
    <font>
      <sz val="12"/>
      <name val="Calibri"/>
      <family val="2"/>
      <scheme val="minor"/>
    </font>
    <font>
      <sz val="11"/>
      <name val="Calibri"/>
      <family val="2"/>
      <charset val="1"/>
    </font>
    <font>
      <sz val="11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</cellStyleXfs>
  <cellXfs count="7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4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5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2" xfId="2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4" fillId="4" borderId="2" xfId="0" applyFont="1" applyFill="1" applyBorder="1" applyAlignment="1">
      <alignment horizontal="center" vertical="top"/>
    </xf>
    <xf numFmtId="1" fontId="19" fillId="0" borderId="2" xfId="0" applyNumberFormat="1" applyFont="1" applyFill="1" applyBorder="1" applyAlignment="1">
      <alignment horizontal="center"/>
    </xf>
    <xf numFmtId="0" fontId="18" fillId="0" borderId="0" xfId="0" applyFont="1"/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20" fillId="0" borderId="2" xfId="2" applyFont="1" applyBorder="1" applyAlignment="1" applyProtection="1">
      <alignment horizontal="left"/>
    </xf>
    <xf numFmtId="0" fontId="20" fillId="4" borderId="2" xfId="2" applyFont="1" applyFill="1" applyBorder="1" applyAlignment="1" applyProtection="1">
      <alignment horizontal="left" vertical="top"/>
    </xf>
    <xf numFmtId="0" fontId="11" fillId="0" borderId="2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2" applyFont="1" applyBorder="1" applyAlignment="1" applyProtection="1">
      <alignment horizontal="left"/>
    </xf>
    <xf numFmtId="0" fontId="23" fillId="0" borderId="2" xfId="0" applyFont="1" applyBorder="1" applyAlignment="1">
      <alignment horizontal="center" vertical="top"/>
    </xf>
    <xf numFmtId="0" fontId="24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Hyperlink" xfId="2" builtinId="8"/>
    <cellStyle name="Normal" xfId="0" builtinId="0"/>
    <cellStyle name="Normal 2 2" xfId="4"/>
    <cellStyle name="Normal 2 2 2" xfId="3"/>
    <cellStyle name="Normal 2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752971" cy="767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255337da-1064-42a6-9842-fdc210fbc1ec" TargetMode="External"/><Relationship Id="rId13" Type="http://schemas.openxmlformats.org/officeDocument/2006/relationships/hyperlink" Target="http://localhost:8082/pesertadidik/detail/494c1fe3-f4f1-4641-a032-680297b49a9e" TargetMode="External"/><Relationship Id="rId18" Type="http://schemas.openxmlformats.org/officeDocument/2006/relationships/hyperlink" Target="http://localhost:8082/pesertadidik/detail/f1350c1f-6ac7-4c62-8518-290dca11d0bf" TargetMode="External"/><Relationship Id="rId26" Type="http://schemas.openxmlformats.org/officeDocument/2006/relationships/hyperlink" Target="http://localhost:8082/pesertadidik/detail/5294ef28-2683-491f-992b-34acd06cf9d0" TargetMode="External"/><Relationship Id="rId39" Type="http://schemas.openxmlformats.org/officeDocument/2006/relationships/hyperlink" Target="http://localhost:8082/pesertadidik/detail/976cccae-7ac8-4b23-b8cb-d9a19a0ea28a" TargetMode="External"/><Relationship Id="rId3" Type="http://schemas.openxmlformats.org/officeDocument/2006/relationships/hyperlink" Target="http://localhost:8082/pesertadidik/detail/29e5fa63-4f89-411b-9614-f337547cd940" TargetMode="External"/><Relationship Id="rId21" Type="http://schemas.openxmlformats.org/officeDocument/2006/relationships/hyperlink" Target="http://localhost:8082/pesertadidik/detail/f20f7ea3-5be5-4510-adc8-d5970d564c7c" TargetMode="External"/><Relationship Id="rId34" Type="http://schemas.openxmlformats.org/officeDocument/2006/relationships/hyperlink" Target="http://localhost:8082/pesertadidik/detail/fe5d36a8-0ca8-4cc2-b64a-ecba10657c18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localhost:8082/pesertadidik/detail/48462b61-eb53-46d1-b0d6-20c954502252" TargetMode="External"/><Relationship Id="rId12" Type="http://schemas.openxmlformats.org/officeDocument/2006/relationships/hyperlink" Target="http://localhost:8082/pesertadidik/detail/e0ca7a8f-e488-4cae-a280-a2ec7884a2aa" TargetMode="External"/><Relationship Id="rId17" Type="http://schemas.openxmlformats.org/officeDocument/2006/relationships/hyperlink" Target="http://localhost:8082/pesertadidik/detail/2564ffd9-e222-4bad-af37-0bb654d4c13b" TargetMode="External"/><Relationship Id="rId25" Type="http://schemas.openxmlformats.org/officeDocument/2006/relationships/hyperlink" Target="http://localhost:8082/pesertadidik/detail/4b13340a-9e82-41b7-842d-3e470cc7c32b" TargetMode="External"/><Relationship Id="rId33" Type="http://schemas.openxmlformats.org/officeDocument/2006/relationships/hyperlink" Target="http://localhost:8082/pesertadidik/detail/51c1370a-9d17-433b-916d-4929ee48c50a" TargetMode="External"/><Relationship Id="rId38" Type="http://schemas.openxmlformats.org/officeDocument/2006/relationships/hyperlink" Target="http://localhost:8082/pesertadidik/detail/abd35afc-9e5e-4f75-8910-8fbc56f44871" TargetMode="External"/><Relationship Id="rId2" Type="http://schemas.openxmlformats.org/officeDocument/2006/relationships/hyperlink" Target="http://localhost:8082/pesertadidik/detail/26b54fdc-8a72-41c3-b798-181ef00222c2" TargetMode="External"/><Relationship Id="rId16" Type="http://schemas.openxmlformats.org/officeDocument/2006/relationships/hyperlink" Target="http://localhost:8082/pesertadidik/detail/d74b8dca-3f05-4017-b4ba-ec5a87f5c70e" TargetMode="External"/><Relationship Id="rId20" Type="http://schemas.openxmlformats.org/officeDocument/2006/relationships/hyperlink" Target="http://localhost:8082/pesertadidik/detail/54250470-dbfd-46c4-bdcd-e04bf56099e8" TargetMode="External"/><Relationship Id="rId29" Type="http://schemas.openxmlformats.org/officeDocument/2006/relationships/hyperlink" Target="http://localhost:8082/pesertadidik/detail/ed17123c-eab7-49d4-b0c0-e7699f840e6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ocalhost:8082/pesertadidik/detail/e33989af-2dd6-4117-bb52-a589a8a7731f" TargetMode="External"/><Relationship Id="rId6" Type="http://schemas.openxmlformats.org/officeDocument/2006/relationships/hyperlink" Target="http://localhost:8082/pesertadidik/detail/f8345791-c490-418a-aef0-a779bb9f15c9" TargetMode="External"/><Relationship Id="rId11" Type="http://schemas.openxmlformats.org/officeDocument/2006/relationships/hyperlink" Target="http://localhost:8082/pesertadidik/detail/f2d6246b-6289-4682-abd2-80dbcb07b102" TargetMode="External"/><Relationship Id="rId24" Type="http://schemas.openxmlformats.org/officeDocument/2006/relationships/hyperlink" Target="http://localhost:8082/pesertadidik/detail/4d469ac7-3a80-48cc-a728-643dfd950311" TargetMode="External"/><Relationship Id="rId32" Type="http://schemas.openxmlformats.org/officeDocument/2006/relationships/hyperlink" Target="http://localhost:8082/pesertadidik/detail/cdc3635f-b58a-48ae-aa22-4561bb6950ea" TargetMode="External"/><Relationship Id="rId37" Type="http://schemas.openxmlformats.org/officeDocument/2006/relationships/hyperlink" Target="http://localhost:8082/pesertadidik/detail/6feb352c-0b85-49c5-8c8b-0d47aeb6c89f" TargetMode="External"/><Relationship Id="rId40" Type="http://schemas.openxmlformats.org/officeDocument/2006/relationships/hyperlink" Target="http://localhost:8082/pesertadidik/detail/f4ca9ca3-9350-42e0-8b3f-845d08351bb5" TargetMode="External"/><Relationship Id="rId5" Type="http://schemas.openxmlformats.org/officeDocument/2006/relationships/hyperlink" Target="http://localhost:8082/pesertadidik/detail/07e5d838-1d9d-419c-a259-f436c0261d8d" TargetMode="External"/><Relationship Id="rId15" Type="http://schemas.openxmlformats.org/officeDocument/2006/relationships/hyperlink" Target="http://localhost:8082/pesertadidik/detail/9d3679ca-087b-4e74-8bf1-8b81cbac8949" TargetMode="External"/><Relationship Id="rId23" Type="http://schemas.openxmlformats.org/officeDocument/2006/relationships/hyperlink" Target="http://localhost:8082/pesertadidik/detail/fddba2fe-c989-4f5a-af54-2af25a11ff7e" TargetMode="External"/><Relationship Id="rId28" Type="http://schemas.openxmlformats.org/officeDocument/2006/relationships/hyperlink" Target="http://localhost:8082/pesertadidik/detail/d239ea91-cd68-4ce6-80d6-7fac0d99575a" TargetMode="External"/><Relationship Id="rId36" Type="http://schemas.openxmlformats.org/officeDocument/2006/relationships/hyperlink" Target="http://localhost:8082/pesertadidik/detail/2f90d2a7-df2e-4d43-a558-3b5049a0c82b" TargetMode="External"/><Relationship Id="rId10" Type="http://schemas.openxmlformats.org/officeDocument/2006/relationships/hyperlink" Target="http://localhost:8082/pesertadidik/detail/64b3e598-9fb1-4ac2-835e-35fdfe98b5b9" TargetMode="External"/><Relationship Id="rId19" Type="http://schemas.openxmlformats.org/officeDocument/2006/relationships/hyperlink" Target="http://localhost:8082/pesertadidik/detail/a11de062-1164-4736-b283-b9d79020326a" TargetMode="External"/><Relationship Id="rId31" Type="http://schemas.openxmlformats.org/officeDocument/2006/relationships/hyperlink" Target="http://localhost:8082/pesertadidik/detail/f4fdb235-bd75-4096-a542-e480f35a2a9b" TargetMode="External"/><Relationship Id="rId4" Type="http://schemas.openxmlformats.org/officeDocument/2006/relationships/hyperlink" Target="http://localhost:8082/pesertadidik/detail/b7d32bae-52b2-450a-884a-51b676df1da9" TargetMode="External"/><Relationship Id="rId9" Type="http://schemas.openxmlformats.org/officeDocument/2006/relationships/hyperlink" Target="http://localhost:8082/pesertadidik/detail/04087737-f967-439a-9851-b25b4edc50a8" TargetMode="External"/><Relationship Id="rId14" Type="http://schemas.openxmlformats.org/officeDocument/2006/relationships/hyperlink" Target="http://localhost:8082/pesertadidik/detail/d077f87b-0987-4317-8dfc-75a1fc6c4017" TargetMode="External"/><Relationship Id="rId22" Type="http://schemas.openxmlformats.org/officeDocument/2006/relationships/hyperlink" Target="http://localhost:8082/pesertadidik/detail/983ad7ac-a860-4d1d-bb37-5de5619cf9e1" TargetMode="External"/><Relationship Id="rId27" Type="http://schemas.openxmlformats.org/officeDocument/2006/relationships/hyperlink" Target="http://localhost:8082/pesertadidik/detail/9088a657-7428-41d7-a8e8-47cf63708c67" TargetMode="External"/><Relationship Id="rId30" Type="http://schemas.openxmlformats.org/officeDocument/2006/relationships/hyperlink" Target="http://localhost:8082/pesertadidik/detail/82c3818b-376a-45e0-9cc0-51aa5a5b35bb" TargetMode="External"/><Relationship Id="rId35" Type="http://schemas.openxmlformats.org/officeDocument/2006/relationships/hyperlink" Target="http://localhost:8082/pesertadidik/detail/b88c7afe-98e9-4b50-9981-95a44029bd2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localhost:8082/pesertadidik/detail/8d4cce96-a092-4bd0-b044-1cbc20a26195" TargetMode="External"/><Relationship Id="rId7" Type="http://schemas.openxmlformats.org/officeDocument/2006/relationships/hyperlink" Target="http://localhost:8082/pesertadidik/detail/8ab03623-d249-4b9d-b42f-a84fc905c1d9" TargetMode="External"/><Relationship Id="rId2" Type="http://schemas.openxmlformats.org/officeDocument/2006/relationships/hyperlink" Target="http://localhost:8082/pesertadidik/detail/db997a86-ff29-49c0-ad18-e6887b9c6d96" TargetMode="External"/><Relationship Id="rId1" Type="http://schemas.openxmlformats.org/officeDocument/2006/relationships/hyperlink" Target="http://localhost:8082/pesertadidik/detail/aa3c0080-17a2-4029-b566-9f92ccda5427" TargetMode="External"/><Relationship Id="rId6" Type="http://schemas.openxmlformats.org/officeDocument/2006/relationships/hyperlink" Target="http://localhost:8082/pesertadidik/detail/b6836c09-097e-47e6-9d1b-adfb5b299987" TargetMode="External"/><Relationship Id="rId5" Type="http://schemas.openxmlformats.org/officeDocument/2006/relationships/hyperlink" Target="http://localhost:8082/pesertadidik/detail/5ac38389-a5f9-40ca-b99d-2a52c64f0f39" TargetMode="External"/><Relationship Id="rId4" Type="http://schemas.openxmlformats.org/officeDocument/2006/relationships/hyperlink" Target="http://localhost:8082/pesertadidik/detail/9dd6681d-74de-4cd3-b69e-b0f2f4033706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e0b4316a-b99c-4aff-9767-8bbf5a8ad29e" TargetMode="External"/><Relationship Id="rId3" Type="http://schemas.openxmlformats.org/officeDocument/2006/relationships/hyperlink" Target="http://localhost:8082/pesertadidik/detail/97a240a6-8d1c-45fa-a16b-881eebca9d1b" TargetMode="External"/><Relationship Id="rId7" Type="http://schemas.openxmlformats.org/officeDocument/2006/relationships/hyperlink" Target="http://localhost:8082/pesertadidik/detail/49df08b4-2fd2-46ad-837e-f92631327916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localhost:8082/pesertadidik/detail/fa264cb4-3d1a-4de1-b7f9-0490cb938810" TargetMode="External"/><Relationship Id="rId1" Type="http://schemas.openxmlformats.org/officeDocument/2006/relationships/hyperlink" Target="http://localhost:8082/pesertadidik/detail/c606a9f4-8bdf-4657-b037-7b72151204a8" TargetMode="External"/><Relationship Id="rId6" Type="http://schemas.openxmlformats.org/officeDocument/2006/relationships/hyperlink" Target="http://localhost:8082/pesertadidik/detail/769f8cb9-8d16-44d0-b217-fd01ad23620b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localhost:8082/pesertadidik/detail/3dc7a182-f22c-4950-a412-0514a3301e9a" TargetMode="External"/><Relationship Id="rId10" Type="http://schemas.openxmlformats.org/officeDocument/2006/relationships/hyperlink" Target="http://localhost:8082/pesertadidik/detail/341be956-5d7f-4318-9454-1804fecb28d9" TargetMode="External"/><Relationship Id="rId4" Type="http://schemas.openxmlformats.org/officeDocument/2006/relationships/hyperlink" Target="http://localhost:8082/pesertadidik/detail/c15fe2d4-f3d6-453b-947e-bd0690919293" TargetMode="External"/><Relationship Id="rId9" Type="http://schemas.openxmlformats.org/officeDocument/2006/relationships/hyperlink" Target="http://localhost:8082/pesertadidik/detail/a1dbf47b-f419-444a-9a3b-ef46034fcd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topLeftCell="A19" zoomScale="85" zoomScaleNormal="85" workbookViewId="0">
      <selection activeCell="T31" sqref="T31"/>
    </sheetView>
  </sheetViews>
  <sheetFormatPr defaultRowHeight="15"/>
  <cols>
    <col min="1" max="1" width="5.28515625" customWidth="1"/>
    <col min="2" max="2" width="13.710937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8" max="8" width="10.5703125" bestFit="1" customWidth="1"/>
    <col min="10" max="10" width="10.5703125" bestFit="1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6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6.5" customHeight="1" thickBo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.75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75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5.75">
      <c r="A8" s="2" t="s">
        <v>3</v>
      </c>
      <c r="B8" s="2"/>
      <c r="C8" s="2" t="s">
        <v>29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 t="s">
        <v>100</v>
      </c>
      <c r="N8" s="2"/>
      <c r="P8" s="2"/>
      <c r="Q8" s="2"/>
      <c r="R8" s="2"/>
    </row>
    <row r="9" spans="1:18" ht="15.75">
      <c r="A9" s="2" t="s">
        <v>5</v>
      </c>
      <c r="B9" s="2"/>
      <c r="C9" s="2" t="s">
        <v>75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 t="s">
        <v>101</v>
      </c>
      <c r="N9" s="2"/>
      <c r="P9" s="2"/>
      <c r="Q9" s="2"/>
      <c r="R9" s="2"/>
    </row>
    <row r="10" spans="1:18" ht="15.75">
      <c r="A10" s="2" t="s">
        <v>7</v>
      </c>
      <c r="B10" s="2"/>
      <c r="C10" s="2" t="s">
        <v>99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 t="s">
        <v>31</v>
      </c>
      <c r="N10" s="2"/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54" t="s">
        <v>9</v>
      </c>
      <c r="B12" s="54" t="s">
        <v>10</v>
      </c>
      <c r="C12" s="54" t="s">
        <v>11</v>
      </c>
      <c r="D12" s="57" t="s">
        <v>12</v>
      </c>
      <c r="E12" s="58"/>
      <c r="F12" s="59"/>
      <c r="G12" s="57" t="s">
        <v>13</v>
      </c>
      <c r="H12" s="58"/>
      <c r="I12" s="58"/>
      <c r="J12" s="58"/>
      <c r="K12" s="58"/>
      <c r="L12" s="59"/>
      <c r="M12" s="57" t="s">
        <v>14</v>
      </c>
      <c r="N12" s="59"/>
      <c r="O12" s="57" t="s">
        <v>15</v>
      </c>
      <c r="P12" s="59"/>
      <c r="Q12" s="65" t="s">
        <v>16</v>
      </c>
      <c r="R12" s="65" t="s">
        <v>17</v>
      </c>
    </row>
    <row r="13" spans="1:18" ht="15" customHeight="1">
      <c r="A13" s="56"/>
      <c r="B13" s="56"/>
      <c r="C13" s="56"/>
      <c r="D13" s="60"/>
      <c r="E13" s="61"/>
      <c r="F13" s="62"/>
      <c r="G13" s="60"/>
      <c r="H13" s="61"/>
      <c r="I13" s="61"/>
      <c r="J13" s="61"/>
      <c r="K13" s="61"/>
      <c r="L13" s="62"/>
      <c r="M13" s="60"/>
      <c r="N13" s="62"/>
      <c r="O13" s="60"/>
      <c r="P13" s="62"/>
      <c r="Q13" s="67"/>
      <c r="R13" s="67"/>
    </row>
    <row r="14" spans="1:18" ht="15" customHeight="1">
      <c r="A14" s="56"/>
      <c r="B14" s="56"/>
      <c r="C14" s="56"/>
      <c r="D14" s="54" t="s">
        <v>23</v>
      </c>
      <c r="E14" s="63" t="s">
        <v>30</v>
      </c>
      <c r="F14" s="63">
        <v>0.1</v>
      </c>
      <c r="G14" s="54" t="s">
        <v>18</v>
      </c>
      <c r="H14" s="54" t="s">
        <v>19</v>
      </c>
      <c r="I14" s="54" t="s">
        <v>20</v>
      </c>
      <c r="J14" s="54" t="s">
        <v>21</v>
      </c>
      <c r="K14" s="65" t="s">
        <v>22</v>
      </c>
      <c r="L14" s="63">
        <v>0.25</v>
      </c>
      <c r="M14" s="54" t="s">
        <v>23</v>
      </c>
      <c r="N14" s="63">
        <v>0.25</v>
      </c>
      <c r="O14" s="54" t="s">
        <v>23</v>
      </c>
      <c r="P14" s="63">
        <v>0.4</v>
      </c>
      <c r="Q14" s="67"/>
      <c r="R14" s="67"/>
    </row>
    <row r="15" spans="1:18" ht="15" customHeight="1">
      <c r="A15" s="55"/>
      <c r="B15" s="55"/>
      <c r="C15" s="55"/>
      <c r="D15" s="55"/>
      <c r="E15" s="64"/>
      <c r="F15" s="64"/>
      <c r="G15" s="55"/>
      <c r="H15" s="55"/>
      <c r="I15" s="55"/>
      <c r="J15" s="55"/>
      <c r="K15" s="66"/>
      <c r="L15" s="64"/>
      <c r="M15" s="55"/>
      <c r="N15" s="64"/>
      <c r="O15" s="55"/>
      <c r="P15" s="64"/>
      <c r="Q15" s="66"/>
      <c r="R15" s="66"/>
    </row>
    <row r="16" spans="1:18" ht="15.75" customHeight="1">
      <c r="A16" s="21">
        <v>1</v>
      </c>
      <c r="B16" s="21">
        <v>2</v>
      </c>
      <c r="C16" s="21">
        <v>3</v>
      </c>
      <c r="D16" s="20"/>
      <c r="E16" s="69">
        <v>5</v>
      </c>
      <c r="F16" s="70"/>
      <c r="G16" s="69">
        <v>6</v>
      </c>
      <c r="H16" s="71"/>
      <c r="I16" s="71"/>
      <c r="J16" s="71"/>
      <c r="K16" s="71"/>
      <c r="L16" s="70"/>
      <c r="M16" s="69">
        <v>7</v>
      </c>
      <c r="N16" s="70"/>
      <c r="O16" s="69">
        <v>8</v>
      </c>
      <c r="P16" s="70"/>
      <c r="Q16" s="21">
        <v>9</v>
      </c>
      <c r="R16" s="21">
        <v>10</v>
      </c>
    </row>
    <row r="17" spans="1:19" ht="15.75">
      <c r="A17" s="22">
        <v>1</v>
      </c>
      <c r="B17" s="30">
        <v>1702990022</v>
      </c>
      <c r="C17" s="32" t="s">
        <v>32</v>
      </c>
      <c r="D17" s="14">
        <v>15</v>
      </c>
      <c r="E17" s="22">
        <f>(D17/16)*100</f>
        <v>93.75</v>
      </c>
      <c r="F17" s="23">
        <f>ROUND((E17*10%),0)</f>
        <v>9</v>
      </c>
      <c r="G17" s="23">
        <v>75</v>
      </c>
      <c r="H17" s="23"/>
      <c r="I17" s="23"/>
      <c r="J17" s="23"/>
      <c r="K17" s="23">
        <f t="shared" ref="K17:K61" si="0">AVERAGE(G17:J17)</f>
        <v>75</v>
      </c>
      <c r="L17" s="23">
        <f>ROUND((K17*25%),0)</f>
        <v>19</v>
      </c>
      <c r="M17" s="22">
        <v>65</v>
      </c>
      <c r="N17" s="23">
        <f t="shared" ref="N17:N61" si="1">ROUND((M17*25%),0)</f>
        <v>16</v>
      </c>
      <c r="O17" s="23">
        <v>75</v>
      </c>
      <c r="P17" s="23">
        <f t="shared" ref="P17:P61" si="2">ROUND((O17*40%),0)</f>
        <v>30</v>
      </c>
      <c r="Q17" s="23">
        <f>ROUND((F17+L17+N17+P17),0)</f>
        <v>74</v>
      </c>
      <c r="R17" s="24" t="str">
        <f>IF(Q17&gt;=80,"A",IF(Q17&gt;=76.25,"A-",IF(Q17&gt;=68.75,"B+",IF(Q17&gt;=65,"B",IF(Q17&gt;=62.5,"B-",IF(Q17&gt;=57.5,"C+",IF(Q17&gt;=55,"C",IF(Q17&gt;=51.25,"C-",IF(Q17&gt;=43.75,"D+",IF(Q17&gt;=40,"D","E"))))))))))</f>
        <v>B+</v>
      </c>
    </row>
    <row r="18" spans="1:19" ht="15.75">
      <c r="A18" s="22">
        <v>2</v>
      </c>
      <c r="B18" s="30">
        <v>1702960035</v>
      </c>
      <c r="C18" s="32" t="s">
        <v>33</v>
      </c>
      <c r="D18" s="14">
        <v>15</v>
      </c>
      <c r="E18" s="22">
        <f t="shared" ref="E18:E61" si="3">(D18/16)*100</f>
        <v>93.75</v>
      </c>
      <c r="F18" s="23">
        <f t="shared" ref="F18:F50" si="4">ROUND((E18*10%),0)</f>
        <v>9</v>
      </c>
      <c r="G18" s="23">
        <v>75</v>
      </c>
      <c r="H18" s="23"/>
      <c r="I18" s="23"/>
      <c r="J18" s="23"/>
      <c r="K18" s="23">
        <f t="shared" si="0"/>
        <v>75</v>
      </c>
      <c r="L18" s="23">
        <f>ROUND((K18*25%),0)</f>
        <v>19</v>
      </c>
      <c r="M18" s="22">
        <v>70</v>
      </c>
      <c r="N18" s="23">
        <f t="shared" si="1"/>
        <v>18</v>
      </c>
      <c r="O18" s="23">
        <v>80</v>
      </c>
      <c r="P18" s="23">
        <f t="shared" si="2"/>
        <v>32</v>
      </c>
      <c r="Q18" s="23">
        <f t="shared" ref="Q18:Q61" si="5">ROUND((F18+L18+N18+P18),0)</f>
        <v>78</v>
      </c>
      <c r="R18" s="24" t="str">
        <f t="shared" ref="R18:R61" si="6">IF(Q18&gt;=80,"A",IF(Q18&gt;=76.25,"A-",IF(Q18&gt;=68.75,"B+",IF(Q18&gt;=65,"B",IF(Q18&gt;=62.5,"B-",IF(Q18&gt;=57.5,"C+",IF(Q18&gt;=55,"C",IF(Q18&gt;=51.25,"C-",IF(Q18&gt;=43.75,"D+",IF(Q18&gt;=40,"D","E"))))))))))</f>
        <v>A-</v>
      </c>
    </row>
    <row r="19" spans="1:19" ht="15.75">
      <c r="A19" s="22">
        <v>4</v>
      </c>
      <c r="B19" s="30">
        <v>1702000008</v>
      </c>
      <c r="C19" s="32" t="s">
        <v>34</v>
      </c>
      <c r="D19" s="14">
        <v>16</v>
      </c>
      <c r="E19" s="22">
        <f t="shared" si="3"/>
        <v>100</v>
      </c>
      <c r="F19" s="23">
        <f>ROUND((E19*10%),0)</f>
        <v>10</v>
      </c>
      <c r="G19" s="23">
        <v>70</v>
      </c>
      <c r="H19" s="23"/>
      <c r="I19" s="23"/>
      <c r="J19" s="23"/>
      <c r="K19" s="23">
        <f t="shared" si="0"/>
        <v>70</v>
      </c>
      <c r="L19" s="23">
        <f t="shared" ref="L19:L61" si="7">ROUND((K19*25%),0)</f>
        <v>18</v>
      </c>
      <c r="M19" s="22">
        <v>90</v>
      </c>
      <c r="N19" s="23">
        <f t="shared" si="1"/>
        <v>23</v>
      </c>
      <c r="O19" s="23">
        <v>85</v>
      </c>
      <c r="P19" s="23">
        <f t="shared" si="2"/>
        <v>34</v>
      </c>
      <c r="Q19" s="23">
        <f t="shared" si="5"/>
        <v>85</v>
      </c>
      <c r="R19" s="24" t="str">
        <f t="shared" si="6"/>
        <v>A</v>
      </c>
    </row>
    <row r="20" spans="1:19" ht="15.75">
      <c r="A20" s="22">
        <v>6</v>
      </c>
      <c r="B20" s="30">
        <v>1702980063</v>
      </c>
      <c r="C20" s="32" t="s">
        <v>35</v>
      </c>
      <c r="D20" s="14">
        <v>15</v>
      </c>
      <c r="E20" s="22">
        <f t="shared" si="3"/>
        <v>93.75</v>
      </c>
      <c r="F20" s="23">
        <f t="shared" si="4"/>
        <v>9</v>
      </c>
      <c r="G20" s="23">
        <v>75</v>
      </c>
      <c r="H20" s="23"/>
      <c r="I20" s="23"/>
      <c r="J20" s="23"/>
      <c r="K20" s="23">
        <f t="shared" si="0"/>
        <v>75</v>
      </c>
      <c r="L20" s="23">
        <f t="shared" si="7"/>
        <v>19</v>
      </c>
      <c r="M20" s="22">
        <v>70</v>
      </c>
      <c r="N20" s="23">
        <f t="shared" si="1"/>
        <v>18</v>
      </c>
      <c r="O20" s="23">
        <v>85</v>
      </c>
      <c r="P20" s="23">
        <f t="shared" si="2"/>
        <v>34</v>
      </c>
      <c r="Q20" s="23">
        <f t="shared" si="5"/>
        <v>80</v>
      </c>
      <c r="R20" s="24" t="str">
        <f t="shared" si="6"/>
        <v>A</v>
      </c>
    </row>
    <row r="21" spans="1:19" ht="15.75">
      <c r="A21" s="22">
        <v>7</v>
      </c>
      <c r="B21" s="31">
        <v>1702990005</v>
      </c>
      <c r="C21" s="32" t="s">
        <v>36</v>
      </c>
      <c r="D21" s="14">
        <v>12</v>
      </c>
      <c r="E21" s="22">
        <f t="shared" si="3"/>
        <v>75</v>
      </c>
      <c r="F21" s="23">
        <f t="shared" si="4"/>
        <v>8</v>
      </c>
      <c r="G21" s="23">
        <v>75</v>
      </c>
      <c r="H21" s="23"/>
      <c r="I21" s="23"/>
      <c r="J21" s="23"/>
      <c r="K21" s="23">
        <f t="shared" si="0"/>
        <v>75</v>
      </c>
      <c r="L21" s="23">
        <f t="shared" si="7"/>
        <v>19</v>
      </c>
      <c r="M21" s="22">
        <v>85</v>
      </c>
      <c r="N21" s="23">
        <f t="shared" si="1"/>
        <v>21</v>
      </c>
      <c r="O21" s="23">
        <v>85</v>
      </c>
      <c r="P21" s="23">
        <f t="shared" si="2"/>
        <v>34</v>
      </c>
      <c r="Q21" s="23">
        <f t="shared" si="5"/>
        <v>82</v>
      </c>
      <c r="R21" s="24" t="str">
        <f t="shared" si="6"/>
        <v>A</v>
      </c>
    </row>
    <row r="22" spans="1:19" ht="15.75">
      <c r="A22" s="39">
        <v>9</v>
      </c>
      <c r="B22" s="30">
        <v>1702970007</v>
      </c>
      <c r="C22" s="32" t="s">
        <v>37</v>
      </c>
      <c r="D22" s="14">
        <v>6</v>
      </c>
      <c r="E22" s="39">
        <f t="shared" si="3"/>
        <v>37.5</v>
      </c>
      <c r="F22" s="38">
        <f t="shared" si="4"/>
        <v>4</v>
      </c>
      <c r="G22" s="38">
        <v>60</v>
      </c>
      <c r="H22" s="38"/>
      <c r="I22" s="38"/>
      <c r="J22" s="38"/>
      <c r="K22" s="38">
        <f t="shared" si="0"/>
        <v>60</v>
      </c>
      <c r="L22" s="38">
        <f t="shared" si="7"/>
        <v>15</v>
      </c>
      <c r="M22" s="39">
        <v>75</v>
      </c>
      <c r="N22" s="38">
        <f t="shared" si="1"/>
        <v>19</v>
      </c>
      <c r="O22" s="38">
        <v>0</v>
      </c>
      <c r="P22" s="38">
        <f t="shared" si="2"/>
        <v>0</v>
      </c>
      <c r="Q22" s="38">
        <f t="shared" si="5"/>
        <v>38</v>
      </c>
      <c r="R22" s="40" t="str">
        <f t="shared" si="6"/>
        <v>E</v>
      </c>
      <c r="S22" s="37"/>
    </row>
    <row r="23" spans="1:19" ht="15.75">
      <c r="A23" s="22">
        <v>10</v>
      </c>
      <c r="B23" s="30">
        <v>1702990095</v>
      </c>
      <c r="C23" s="33" t="s">
        <v>38</v>
      </c>
      <c r="D23" s="14">
        <v>16</v>
      </c>
      <c r="E23" s="22">
        <f t="shared" si="3"/>
        <v>100</v>
      </c>
      <c r="F23" s="23">
        <f t="shared" si="4"/>
        <v>10</v>
      </c>
      <c r="G23" s="23">
        <v>75</v>
      </c>
      <c r="H23" s="23"/>
      <c r="I23" s="23"/>
      <c r="J23" s="23"/>
      <c r="K23" s="23">
        <f t="shared" si="0"/>
        <v>75</v>
      </c>
      <c r="L23" s="23">
        <f t="shared" si="7"/>
        <v>19</v>
      </c>
      <c r="M23" s="22">
        <v>85</v>
      </c>
      <c r="N23" s="23">
        <f t="shared" si="1"/>
        <v>21</v>
      </c>
      <c r="O23" s="23">
        <v>80</v>
      </c>
      <c r="P23" s="23">
        <f t="shared" si="2"/>
        <v>32</v>
      </c>
      <c r="Q23" s="23">
        <f t="shared" si="5"/>
        <v>82</v>
      </c>
      <c r="R23" s="24" t="str">
        <f t="shared" si="6"/>
        <v>A</v>
      </c>
    </row>
    <row r="24" spans="1:19" ht="15.75">
      <c r="A24" s="22">
        <v>11</v>
      </c>
      <c r="B24" s="30">
        <v>1702980036</v>
      </c>
      <c r="C24" s="32" t="s">
        <v>39</v>
      </c>
      <c r="D24" s="14">
        <v>14</v>
      </c>
      <c r="E24" s="22">
        <f t="shared" si="3"/>
        <v>87.5</v>
      </c>
      <c r="F24" s="23">
        <f t="shared" si="4"/>
        <v>9</v>
      </c>
      <c r="G24" s="23">
        <v>75</v>
      </c>
      <c r="H24" s="23"/>
      <c r="I24" s="23"/>
      <c r="J24" s="23"/>
      <c r="K24" s="23">
        <f t="shared" si="0"/>
        <v>75</v>
      </c>
      <c r="L24" s="23">
        <f t="shared" si="7"/>
        <v>19</v>
      </c>
      <c r="M24" s="22">
        <v>60</v>
      </c>
      <c r="N24" s="23">
        <f t="shared" si="1"/>
        <v>15</v>
      </c>
      <c r="O24" s="23">
        <v>80</v>
      </c>
      <c r="P24" s="23">
        <f t="shared" si="2"/>
        <v>32</v>
      </c>
      <c r="Q24" s="23">
        <f t="shared" si="5"/>
        <v>75</v>
      </c>
      <c r="R24" s="24" t="str">
        <f t="shared" si="6"/>
        <v>B+</v>
      </c>
    </row>
    <row r="25" spans="1:19" ht="15.75">
      <c r="A25" s="22">
        <v>12</v>
      </c>
      <c r="B25" s="30">
        <v>1702990017</v>
      </c>
      <c r="C25" s="32" t="s">
        <v>40</v>
      </c>
      <c r="D25" s="14">
        <v>15</v>
      </c>
      <c r="E25" s="22">
        <f t="shared" si="3"/>
        <v>93.75</v>
      </c>
      <c r="F25" s="23">
        <f t="shared" si="4"/>
        <v>9</v>
      </c>
      <c r="G25" s="23">
        <v>75</v>
      </c>
      <c r="H25" s="23"/>
      <c r="I25" s="23"/>
      <c r="J25" s="23"/>
      <c r="K25" s="23">
        <f t="shared" si="0"/>
        <v>75</v>
      </c>
      <c r="L25" s="23">
        <f t="shared" si="7"/>
        <v>19</v>
      </c>
      <c r="M25" s="22">
        <v>90</v>
      </c>
      <c r="N25" s="23">
        <f t="shared" si="1"/>
        <v>23</v>
      </c>
      <c r="O25" s="23">
        <v>85</v>
      </c>
      <c r="P25" s="23">
        <f t="shared" si="2"/>
        <v>34</v>
      </c>
      <c r="Q25" s="23">
        <f t="shared" si="5"/>
        <v>85</v>
      </c>
      <c r="R25" s="24" t="str">
        <f t="shared" si="6"/>
        <v>A</v>
      </c>
    </row>
    <row r="26" spans="1:19" ht="15.75">
      <c r="A26" s="22">
        <v>13</v>
      </c>
      <c r="B26" s="30">
        <v>1702990033</v>
      </c>
      <c r="C26" s="33" t="s">
        <v>41</v>
      </c>
      <c r="D26" s="14">
        <v>15</v>
      </c>
      <c r="E26" s="22">
        <f t="shared" si="3"/>
        <v>93.75</v>
      </c>
      <c r="F26" s="23">
        <f t="shared" si="4"/>
        <v>9</v>
      </c>
      <c r="G26" s="23">
        <v>75</v>
      </c>
      <c r="H26" s="23"/>
      <c r="I26" s="23"/>
      <c r="J26" s="23"/>
      <c r="K26" s="23">
        <f t="shared" si="0"/>
        <v>75</v>
      </c>
      <c r="L26" s="23">
        <f t="shared" si="7"/>
        <v>19</v>
      </c>
      <c r="M26" s="22">
        <v>85</v>
      </c>
      <c r="N26" s="23">
        <f t="shared" si="1"/>
        <v>21</v>
      </c>
      <c r="O26" s="23">
        <v>85</v>
      </c>
      <c r="P26" s="23">
        <f t="shared" si="2"/>
        <v>34</v>
      </c>
      <c r="Q26" s="23">
        <f t="shared" si="5"/>
        <v>83</v>
      </c>
      <c r="R26" s="24" t="str">
        <f t="shared" si="6"/>
        <v>A</v>
      </c>
    </row>
    <row r="27" spans="1:19" ht="15.75">
      <c r="A27" s="22">
        <v>14</v>
      </c>
      <c r="B27" s="30">
        <v>1702000066</v>
      </c>
      <c r="C27" s="32" t="s">
        <v>42</v>
      </c>
      <c r="D27" s="14">
        <v>6</v>
      </c>
      <c r="E27" s="22">
        <f t="shared" si="3"/>
        <v>37.5</v>
      </c>
      <c r="F27" s="23">
        <f t="shared" si="4"/>
        <v>4</v>
      </c>
      <c r="G27" s="23">
        <v>70</v>
      </c>
      <c r="H27" s="23"/>
      <c r="I27" s="23"/>
      <c r="J27" s="23"/>
      <c r="K27" s="23">
        <f t="shared" si="0"/>
        <v>70</v>
      </c>
      <c r="L27" s="23">
        <f t="shared" si="7"/>
        <v>18</v>
      </c>
      <c r="M27" s="22">
        <v>75</v>
      </c>
      <c r="N27" s="23">
        <f t="shared" si="1"/>
        <v>19</v>
      </c>
      <c r="O27" s="23">
        <v>85</v>
      </c>
      <c r="P27" s="23">
        <f t="shared" si="2"/>
        <v>34</v>
      </c>
      <c r="Q27" s="23">
        <f t="shared" si="5"/>
        <v>75</v>
      </c>
      <c r="R27" s="24" t="str">
        <f t="shared" si="6"/>
        <v>B+</v>
      </c>
    </row>
    <row r="28" spans="1:19" ht="15.75">
      <c r="A28" s="22">
        <v>15</v>
      </c>
      <c r="B28" s="30">
        <v>1702990064</v>
      </c>
      <c r="C28" s="32" t="s">
        <v>43</v>
      </c>
      <c r="D28" s="14">
        <v>11</v>
      </c>
      <c r="E28" s="22">
        <f t="shared" si="3"/>
        <v>68.75</v>
      </c>
      <c r="F28" s="23">
        <f t="shared" si="4"/>
        <v>7</v>
      </c>
      <c r="G28" s="23">
        <v>70</v>
      </c>
      <c r="H28" s="23"/>
      <c r="I28" s="23"/>
      <c r="J28" s="23"/>
      <c r="K28" s="23">
        <f t="shared" si="0"/>
        <v>70</v>
      </c>
      <c r="L28" s="23">
        <f t="shared" si="7"/>
        <v>18</v>
      </c>
      <c r="M28" s="22">
        <v>70</v>
      </c>
      <c r="N28" s="23">
        <f t="shared" si="1"/>
        <v>18</v>
      </c>
      <c r="O28" s="23">
        <v>85</v>
      </c>
      <c r="P28" s="23">
        <f t="shared" si="2"/>
        <v>34</v>
      </c>
      <c r="Q28" s="23">
        <f t="shared" si="5"/>
        <v>77</v>
      </c>
      <c r="R28" s="24" t="str">
        <f t="shared" si="6"/>
        <v>A-</v>
      </c>
    </row>
    <row r="29" spans="1:19" ht="15.75">
      <c r="A29" s="22">
        <v>16</v>
      </c>
      <c r="B29" s="30">
        <v>1702980014</v>
      </c>
      <c r="C29" s="32" t="s">
        <v>44</v>
      </c>
      <c r="D29" s="14">
        <v>15</v>
      </c>
      <c r="E29" s="22">
        <f t="shared" si="3"/>
        <v>93.75</v>
      </c>
      <c r="F29" s="23">
        <f t="shared" si="4"/>
        <v>9</v>
      </c>
      <c r="G29" s="23">
        <v>75</v>
      </c>
      <c r="H29" s="23"/>
      <c r="I29" s="23"/>
      <c r="J29" s="23"/>
      <c r="K29" s="23">
        <f t="shared" si="0"/>
        <v>75</v>
      </c>
      <c r="L29" s="23">
        <f t="shared" si="7"/>
        <v>19</v>
      </c>
      <c r="M29" s="22">
        <v>90</v>
      </c>
      <c r="N29" s="23">
        <f t="shared" si="1"/>
        <v>23</v>
      </c>
      <c r="O29" s="23">
        <v>85</v>
      </c>
      <c r="P29" s="23">
        <f t="shared" si="2"/>
        <v>34</v>
      </c>
      <c r="Q29" s="23">
        <f t="shared" si="5"/>
        <v>85</v>
      </c>
      <c r="R29" s="24" t="str">
        <f t="shared" si="6"/>
        <v>A</v>
      </c>
    </row>
    <row r="30" spans="1:19" ht="15.75">
      <c r="A30" s="22">
        <v>17</v>
      </c>
      <c r="B30" s="30">
        <v>1702990075</v>
      </c>
      <c r="C30" s="32" t="s">
        <v>45</v>
      </c>
      <c r="D30" s="14">
        <v>16</v>
      </c>
      <c r="E30" s="22">
        <f t="shared" si="3"/>
        <v>100</v>
      </c>
      <c r="F30" s="23">
        <f t="shared" si="4"/>
        <v>10</v>
      </c>
      <c r="G30" s="23">
        <v>75</v>
      </c>
      <c r="H30" s="23"/>
      <c r="I30" s="23"/>
      <c r="J30" s="23"/>
      <c r="K30" s="23">
        <f t="shared" si="0"/>
        <v>75</v>
      </c>
      <c r="L30" s="23">
        <f t="shared" si="7"/>
        <v>19</v>
      </c>
      <c r="M30" s="22">
        <v>90</v>
      </c>
      <c r="N30" s="23">
        <f t="shared" si="1"/>
        <v>23</v>
      </c>
      <c r="O30" s="23">
        <v>85</v>
      </c>
      <c r="P30" s="23">
        <f t="shared" si="2"/>
        <v>34</v>
      </c>
      <c r="Q30" s="23">
        <f t="shared" si="5"/>
        <v>86</v>
      </c>
      <c r="R30" s="24" t="str">
        <f t="shared" si="6"/>
        <v>A</v>
      </c>
    </row>
    <row r="31" spans="1:19" ht="15.75">
      <c r="A31" s="22">
        <v>18</v>
      </c>
      <c r="B31" s="31">
        <v>1702990001</v>
      </c>
      <c r="C31" s="32" t="s">
        <v>46</v>
      </c>
      <c r="D31" s="14">
        <v>12</v>
      </c>
      <c r="E31" s="22">
        <f t="shared" si="3"/>
        <v>75</v>
      </c>
      <c r="F31" s="23">
        <f t="shared" si="4"/>
        <v>8</v>
      </c>
      <c r="G31" s="23">
        <v>75</v>
      </c>
      <c r="H31" s="23"/>
      <c r="I31" s="23"/>
      <c r="J31" s="23"/>
      <c r="K31" s="23">
        <f t="shared" si="0"/>
        <v>75</v>
      </c>
      <c r="L31" s="23">
        <f t="shared" si="7"/>
        <v>19</v>
      </c>
      <c r="M31" s="22">
        <v>70</v>
      </c>
      <c r="N31" s="23">
        <f t="shared" si="1"/>
        <v>18</v>
      </c>
      <c r="O31" s="23">
        <v>80</v>
      </c>
      <c r="P31" s="23">
        <f t="shared" si="2"/>
        <v>32</v>
      </c>
      <c r="Q31" s="23">
        <f t="shared" si="5"/>
        <v>77</v>
      </c>
      <c r="R31" s="24" t="str">
        <f t="shared" si="6"/>
        <v>A-</v>
      </c>
    </row>
    <row r="32" spans="1:19" ht="15.75">
      <c r="A32" s="22">
        <v>19</v>
      </c>
      <c r="B32" s="30">
        <v>1702980060</v>
      </c>
      <c r="C32" s="32" t="s">
        <v>47</v>
      </c>
      <c r="D32" s="14">
        <v>15</v>
      </c>
      <c r="E32" s="22">
        <f t="shared" si="3"/>
        <v>93.75</v>
      </c>
      <c r="F32" s="23">
        <f t="shared" si="4"/>
        <v>9</v>
      </c>
      <c r="G32" s="23">
        <v>75</v>
      </c>
      <c r="H32" s="23"/>
      <c r="I32" s="23"/>
      <c r="J32" s="23"/>
      <c r="K32" s="23">
        <f t="shared" si="0"/>
        <v>75</v>
      </c>
      <c r="L32" s="23">
        <f t="shared" si="7"/>
        <v>19</v>
      </c>
      <c r="M32" s="22">
        <v>90</v>
      </c>
      <c r="N32" s="23">
        <f t="shared" si="1"/>
        <v>23</v>
      </c>
      <c r="O32" s="23">
        <v>85</v>
      </c>
      <c r="P32" s="23">
        <f t="shared" si="2"/>
        <v>34</v>
      </c>
      <c r="Q32" s="23">
        <f t="shared" si="5"/>
        <v>85</v>
      </c>
      <c r="R32" s="24" t="str">
        <f t="shared" si="6"/>
        <v>A</v>
      </c>
    </row>
    <row r="33" spans="1:19" ht="15.75">
      <c r="A33" s="22">
        <v>20</v>
      </c>
      <c r="B33" s="30">
        <v>1702970034</v>
      </c>
      <c r="C33" s="32" t="s">
        <v>48</v>
      </c>
      <c r="D33" s="14">
        <v>12</v>
      </c>
      <c r="E33" s="22">
        <f t="shared" si="3"/>
        <v>75</v>
      </c>
      <c r="F33" s="23">
        <f t="shared" si="4"/>
        <v>8</v>
      </c>
      <c r="G33" s="23">
        <v>60</v>
      </c>
      <c r="H33" s="23"/>
      <c r="I33" s="23"/>
      <c r="J33" s="23"/>
      <c r="K33" s="23">
        <f t="shared" si="0"/>
        <v>60</v>
      </c>
      <c r="L33" s="23">
        <f t="shared" si="7"/>
        <v>15</v>
      </c>
      <c r="M33" s="22">
        <v>70</v>
      </c>
      <c r="N33" s="23">
        <f t="shared" si="1"/>
        <v>18</v>
      </c>
      <c r="O33" s="23">
        <v>70</v>
      </c>
      <c r="P33" s="23">
        <f t="shared" si="2"/>
        <v>28</v>
      </c>
      <c r="Q33" s="23">
        <f t="shared" si="5"/>
        <v>69</v>
      </c>
      <c r="R33" s="24" t="str">
        <f t="shared" si="6"/>
        <v>B+</v>
      </c>
    </row>
    <row r="34" spans="1:19" ht="15.75">
      <c r="A34" s="22">
        <v>21</v>
      </c>
      <c r="B34" s="30">
        <v>1702000025</v>
      </c>
      <c r="C34" s="32" t="s">
        <v>49</v>
      </c>
      <c r="D34" s="14">
        <v>12</v>
      </c>
      <c r="E34" s="22">
        <f t="shared" si="3"/>
        <v>75</v>
      </c>
      <c r="F34" s="23">
        <f t="shared" si="4"/>
        <v>8</v>
      </c>
      <c r="G34" s="23">
        <v>75</v>
      </c>
      <c r="H34" s="23"/>
      <c r="I34" s="23"/>
      <c r="J34" s="23"/>
      <c r="K34" s="23">
        <f t="shared" si="0"/>
        <v>75</v>
      </c>
      <c r="L34" s="23">
        <f t="shared" si="7"/>
        <v>19</v>
      </c>
      <c r="M34" s="22">
        <v>70</v>
      </c>
      <c r="N34" s="23">
        <f t="shared" si="1"/>
        <v>18</v>
      </c>
      <c r="O34" s="23">
        <v>85</v>
      </c>
      <c r="P34" s="23">
        <f t="shared" si="2"/>
        <v>34</v>
      </c>
      <c r="Q34" s="23">
        <f t="shared" si="5"/>
        <v>79</v>
      </c>
      <c r="R34" s="24" t="str">
        <f t="shared" si="6"/>
        <v>A-</v>
      </c>
    </row>
    <row r="35" spans="1:19" ht="15.75">
      <c r="A35" s="22">
        <v>22</v>
      </c>
      <c r="B35" s="31">
        <v>1702970002</v>
      </c>
      <c r="C35" s="32" t="s">
        <v>50</v>
      </c>
      <c r="D35" s="14">
        <v>14</v>
      </c>
      <c r="E35" s="22">
        <f t="shared" si="3"/>
        <v>87.5</v>
      </c>
      <c r="F35" s="23">
        <f t="shared" si="4"/>
        <v>9</v>
      </c>
      <c r="G35" s="23">
        <v>75</v>
      </c>
      <c r="H35" s="23"/>
      <c r="I35" s="23"/>
      <c r="J35" s="23"/>
      <c r="K35" s="23">
        <f t="shared" si="0"/>
        <v>75</v>
      </c>
      <c r="L35" s="23">
        <f t="shared" si="7"/>
        <v>19</v>
      </c>
      <c r="M35" s="22">
        <v>70</v>
      </c>
      <c r="N35" s="23">
        <f t="shared" si="1"/>
        <v>18</v>
      </c>
      <c r="O35" s="23">
        <v>85</v>
      </c>
      <c r="P35" s="23">
        <f t="shared" si="2"/>
        <v>34</v>
      </c>
      <c r="Q35" s="23">
        <f t="shared" si="5"/>
        <v>80</v>
      </c>
      <c r="R35" s="24" t="str">
        <f t="shared" si="6"/>
        <v>A</v>
      </c>
    </row>
    <row r="36" spans="1:19" ht="15.75">
      <c r="A36" s="22">
        <v>23</v>
      </c>
      <c r="B36" s="31">
        <v>1702980003</v>
      </c>
      <c r="C36" s="32" t="s">
        <v>51</v>
      </c>
      <c r="D36" s="14">
        <v>15</v>
      </c>
      <c r="E36" s="22">
        <f t="shared" si="3"/>
        <v>93.75</v>
      </c>
      <c r="F36" s="23">
        <f t="shared" si="4"/>
        <v>9</v>
      </c>
      <c r="G36" s="23">
        <v>75</v>
      </c>
      <c r="H36" s="23"/>
      <c r="I36" s="23"/>
      <c r="J36" s="23"/>
      <c r="K36" s="23">
        <f t="shared" si="0"/>
        <v>75</v>
      </c>
      <c r="L36" s="23">
        <f t="shared" si="7"/>
        <v>19</v>
      </c>
      <c r="M36" s="22">
        <v>90</v>
      </c>
      <c r="N36" s="23">
        <f t="shared" si="1"/>
        <v>23</v>
      </c>
      <c r="O36" s="23">
        <v>85</v>
      </c>
      <c r="P36" s="23">
        <f t="shared" si="2"/>
        <v>34</v>
      </c>
      <c r="Q36" s="23">
        <f t="shared" si="5"/>
        <v>85</v>
      </c>
      <c r="R36" s="24" t="str">
        <f t="shared" si="6"/>
        <v>A</v>
      </c>
    </row>
    <row r="37" spans="1:19" ht="15.75">
      <c r="A37" s="22">
        <v>24</v>
      </c>
      <c r="B37" s="30">
        <v>1702990027</v>
      </c>
      <c r="C37" s="32" t="s">
        <v>52</v>
      </c>
      <c r="D37" s="14">
        <v>12</v>
      </c>
      <c r="E37" s="22">
        <f t="shared" si="3"/>
        <v>75</v>
      </c>
      <c r="F37" s="23">
        <f t="shared" si="4"/>
        <v>8</v>
      </c>
      <c r="G37" s="23">
        <v>60</v>
      </c>
      <c r="H37" s="23"/>
      <c r="I37" s="23"/>
      <c r="J37" s="23"/>
      <c r="K37" s="23">
        <f t="shared" si="0"/>
        <v>60</v>
      </c>
      <c r="L37" s="23">
        <f t="shared" si="7"/>
        <v>15</v>
      </c>
      <c r="M37" s="22">
        <v>70</v>
      </c>
      <c r="N37" s="23">
        <f t="shared" si="1"/>
        <v>18</v>
      </c>
      <c r="O37" s="23">
        <v>85</v>
      </c>
      <c r="P37" s="23">
        <f t="shared" si="2"/>
        <v>34</v>
      </c>
      <c r="Q37" s="23">
        <f t="shared" si="5"/>
        <v>75</v>
      </c>
      <c r="R37" s="24" t="str">
        <f t="shared" si="6"/>
        <v>B+</v>
      </c>
    </row>
    <row r="38" spans="1:19" ht="15.75">
      <c r="A38" s="22">
        <v>25</v>
      </c>
      <c r="B38" s="30">
        <v>1702980065</v>
      </c>
      <c r="C38" s="32" t="s">
        <v>53</v>
      </c>
      <c r="D38" s="14">
        <v>12</v>
      </c>
      <c r="E38" s="22">
        <f t="shared" si="3"/>
        <v>75</v>
      </c>
      <c r="F38" s="23">
        <f t="shared" si="4"/>
        <v>8</v>
      </c>
      <c r="G38" s="23">
        <v>75</v>
      </c>
      <c r="H38" s="23"/>
      <c r="I38" s="23"/>
      <c r="J38" s="23"/>
      <c r="K38" s="23">
        <f t="shared" si="0"/>
        <v>75</v>
      </c>
      <c r="L38" s="23">
        <f t="shared" si="7"/>
        <v>19</v>
      </c>
      <c r="M38" s="22">
        <v>75</v>
      </c>
      <c r="N38" s="23">
        <f t="shared" si="1"/>
        <v>19</v>
      </c>
      <c r="O38" s="23">
        <v>80</v>
      </c>
      <c r="P38" s="23">
        <f t="shared" si="2"/>
        <v>32</v>
      </c>
      <c r="Q38" s="23">
        <f t="shared" si="5"/>
        <v>78</v>
      </c>
      <c r="R38" s="24" t="str">
        <f t="shared" si="6"/>
        <v>A-</v>
      </c>
    </row>
    <row r="39" spans="1:19" ht="15.75">
      <c r="A39" s="22">
        <v>26</v>
      </c>
      <c r="B39" s="30">
        <v>1702960090</v>
      </c>
      <c r="C39" s="32" t="s">
        <v>56</v>
      </c>
      <c r="D39" s="14">
        <v>13</v>
      </c>
      <c r="E39" s="22">
        <f t="shared" si="3"/>
        <v>81.25</v>
      </c>
      <c r="F39" s="23">
        <f t="shared" si="4"/>
        <v>8</v>
      </c>
      <c r="G39" s="23">
        <v>75</v>
      </c>
      <c r="H39" s="23"/>
      <c r="I39" s="23"/>
      <c r="J39" s="23"/>
      <c r="K39" s="23">
        <f t="shared" si="0"/>
        <v>75</v>
      </c>
      <c r="L39" s="23">
        <f t="shared" si="7"/>
        <v>19</v>
      </c>
      <c r="M39" s="22">
        <v>65</v>
      </c>
      <c r="N39" s="23">
        <f t="shared" si="1"/>
        <v>16</v>
      </c>
      <c r="O39" s="23">
        <v>85</v>
      </c>
      <c r="P39" s="23">
        <f t="shared" si="2"/>
        <v>34</v>
      </c>
      <c r="Q39" s="23">
        <f t="shared" si="5"/>
        <v>77</v>
      </c>
      <c r="R39" s="24" t="str">
        <f t="shared" si="6"/>
        <v>A-</v>
      </c>
    </row>
    <row r="40" spans="1:19" ht="15.75">
      <c r="A40" s="22">
        <v>27</v>
      </c>
      <c r="B40" s="30">
        <v>17029990028</v>
      </c>
      <c r="C40" s="32" t="s">
        <v>55</v>
      </c>
      <c r="D40" s="14">
        <v>11</v>
      </c>
      <c r="E40" s="22">
        <f t="shared" si="3"/>
        <v>68.75</v>
      </c>
      <c r="F40" s="23">
        <f t="shared" si="4"/>
        <v>7</v>
      </c>
      <c r="G40" s="23">
        <v>75</v>
      </c>
      <c r="H40" s="23"/>
      <c r="I40" s="23"/>
      <c r="J40" s="23"/>
      <c r="K40" s="23">
        <f t="shared" si="0"/>
        <v>75</v>
      </c>
      <c r="L40" s="23">
        <f t="shared" si="7"/>
        <v>19</v>
      </c>
      <c r="M40" s="22">
        <v>80</v>
      </c>
      <c r="N40" s="23">
        <f t="shared" si="1"/>
        <v>20</v>
      </c>
      <c r="O40" s="23">
        <v>80</v>
      </c>
      <c r="P40" s="23">
        <f t="shared" si="2"/>
        <v>32</v>
      </c>
      <c r="Q40" s="23">
        <f t="shared" si="5"/>
        <v>78</v>
      </c>
      <c r="R40" s="24" t="str">
        <f t="shared" si="6"/>
        <v>A-</v>
      </c>
    </row>
    <row r="41" spans="1:19" ht="15.75">
      <c r="A41" s="22">
        <v>28</v>
      </c>
      <c r="B41" s="30">
        <v>170200069</v>
      </c>
      <c r="C41" s="32" t="s">
        <v>54</v>
      </c>
      <c r="D41" s="14">
        <v>15</v>
      </c>
      <c r="E41" s="22">
        <f t="shared" si="3"/>
        <v>93.75</v>
      </c>
      <c r="F41" s="23">
        <f t="shared" si="4"/>
        <v>9</v>
      </c>
      <c r="G41" s="23">
        <v>75</v>
      </c>
      <c r="H41" s="23"/>
      <c r="I41" s="23"/>
      <c r="J41" s="23"/>
      <c r="K41" s="23">
        <f t="shared" si="0"/>
        <v>75</v>
      </c>
      <c r="L41" s="23">
        <f t="shared" si="7"/>
        <v>19</v>
      </c>
      <c r="M41" s="22">
        <v>90</v>
      </c>
      <c r="N41" s="23">
        <f t="shared" si="1"/>
        <v>23</v>
      </c>
      <c r="O41" s="23">
        <v>80</v>
      </c>
      <c r="P41" s="23">
        <f t="shared" si="2"/>
        <v>32</v>
      </c>
      <c r="Q41" s="23">
        <f t="shared" si="5"/>
        <v>83</v>
      </c>
      <c r="R41" s="24" t="str">
        <f t="shared" si="6"/>
        <v>A</v>
      </c>
    </row>
    <row r="42" spans="1:19" ht="15.75">
      <c r="A42" s="22">
        <v>29</v>
      </c>
      <c r="B42" s="30">
        <v>1702980031</v>
      </c>
      <c r="C42" s="33" t="s">
        <v>123</v>
      </c>
      <c r="D42" s="14">
        <v>15</v>
      </c>
      <c r="E42" s="22">
        <f t="shared" si="3"/>
        <v>93.75</v>
      </c>
      <c r="F42" s="23">
        <f t="shared" si="4"/>
        <v>9</v>
      </c>
      <c r="G42" s="23">
        <v>60</v>
      </c>
      <c r="H42" s="23"/>
      <c r="I42" s="23"/>
      <c r="J42" s="23"/>
      <c r="K42" s="23">
        <f t="shared" si="0"/>
        <v>60</v>
      </c>
      <c r="L42" s="23">
        <f t="shared" si="7"/>
        <v>15</v>
      </c>
      <c r="M42" s="22">
        <v>90</v>
      </c>
      <c r="N42" s="23">
        <f t="shared" si="1"/>
        <v>23</v>
      </c>
      <c r="O42" s="23">
        <v>90</v>
      </c>
      <c r="P42" s="23">
        <f t="shared" si="2"/>
        <v>36</v>
      </c>
      <c r="Q42" s="23">
        <f t="shared" si="5"/>
        <v>83</v>
      </c>
      <c r="R42" s="24" t="str">
        <f t="shared" si="6"/>
        <v>A</v>
      </c>
    </row>
    <row r="43" spans="1:19" ht="15.75">
      <c r="A43" s="22">
        <v>30</v>
      </c>
      <c r="B43" s="46">
        <v>1702950019</v>
      </c>
      <c r="C43" s="47" t="s">
        <v>57</v>
      </c>
      <c r="D43" s="48">
        <v>8</v>
      </c>
      <c r="E43" s="22">
        <f t="shared" si="3"/>
        <v>50</v>
      </c>
      <c r="F43" s="23">
        <f t="shared" si="4"/>
        <v>5</v>
      </c>
      <c r="G43" s="23">
        <v>60</v>
      </c>
      <c r="H43" s="23"/>
      <c r="I43" s="23"/>
      <c r="J43" s="23"/>
      <c r="K43" s="23">
        <f t="shared" si="0"/>
        <v>60</v>
      </c>
      <c r="L43" s="23">
        <f t="shared" si="7"/>
        <v>15</v>
      </c>
      <c r="M43" s="22">
        <v>70</v>
      </c>
      <c r="N43" s="23">
        <f t="shared" si="1"/>
        <v>18</v>
      </c>
      <c r="O43" s="23">
        <v>85</v>
      </c>
      <c r="P43" s="23">
        <f t="shared" si="2"/>
        <v>34</v>
      </c>
      <c r="Q43" s="23">
        <f t="shared" si="5"/>
        <v>72</v>
      </c>
      <c r="R43" s="24" t="str">
        <f t="shared" si="6"/>
        <v>B+</v>
      </c>
      <c r="S43" s="49"/>
    </row>
    <row r="44" spans="1:19" ht="15.75">
      <c r="A44" s="22">
        <v>31</v>
      </c>
      <c r="B44" s="30">
        <v>1702000043</v>
      </c>
      <c r="C44" s="32" t="s">
        <v>58</v>
      </c>
      <c r="D44" s="14">
        <v>13</v>
      </c>
      <c r="E44" s="22">
        <f t="shared" si="3"/>
        <v>81.25</v>
      </c>
      <c r="F44" s="23">
        <f t="shared" si="4"/>
        <v>8</v>
      </c>
      <c r="G44" s="23">
        <v>70</v>
      </c>
      <c r="H44" s="23"/>
      <c r="I44" s="23"/>
      <c r="J44" s="23"/>
      <c r="K44" s="23">
        <f t="shared" si="0"/>
        <v>70</v>
      </c>
      <c r="L44" s="23">
        <f t="shared" si="7"/>
        <v>18</v>
      </c>
      <c r="M44" s="22">
        <v>60</v>
      </c>
      <c r="N44" s="23">
        <f t="shared" si="1"/>
        <v>15</v>
      </c>
      <c r="O44" s="23">
        <v>85</v>
      </c>
      <c r="P44" s="23">
        <f t="shared" si="2"/>
        <v>34</v>
      </c>
      <c r="Q44" s="23">
        <f t="shared" si="5"/>
        <v>75</v>
      </c>
      <c r="R44" s="24" t="str">
        <f t="shared" si="6"/>
        <v>B+</v>
      </c>
    </row>
    <row r="45" spans="1:19" ht="15.75">
      <c r="A45" s="22">
        <v>32</v>
      </c>
      <c r="B45" s="30">
        <v>1702980013</v>
      </c>
      <c r="C45" s="32" t="s">
        <v>59</v>
      </c>
      <c r="D45" s="14">
        <v>14</v>
      </c>
      <c r="E45" s="22">
        <f t="shared" si="3"/>
        <v>87.5</v>
      </c>
      <c r="F45" s="23">
        <f t="shared" si="4"/>
        <v>9</v>
      </c>
      <c r="G45" s="23">
        <v>70</v>
      </c>
      <c r="H45" s="23"/>
      <c r="I45" s="23"/>
      <c r="J45" s="23"/>
      <c r="K45" s="23">
        <f t="shared" si="0"/>
        <v>70</v>
      </c>
      <c r="L45" s="23">
        <f t="shared" si="7"/>
        <v>18</v>
      </c>
      <c r="M45" s="22">
        <v>80</v>
      </c>
      <c r="N45" s="23">
        <f t="shared" si="1"/>
        <v>20</v>
      </c>
      <c r="O45" s="23">
        <v>85</v>
      </c>
      <c r="P45" s="23">
        <f t="shared" si="2"/>
        <v>34</v>
      </c>
      <c r="Q45" s="23">
        <f t="shared" si="5"/>
        <v>81</v>
      </c>
      <c r="R45" s="24" t="str">
        <f t="shared" si="6"/>
        <v>A</v>
      </c>
    </row>
    <row r="46" spans="1:19" ht="15.75">
      <c r="A46" s="22">
        <v>33</v>
      </c>
      <c r="B46" s="30">
        <v>1702980094</v>
      </c>
      <c r="C46" s="32" t="s">
        <v>60</v>
      </c>
      <c r="D46" s="14">
        <v>13</v>
      </c>
      <c r="E46" s="22">
        <f t="shared" si="3"/>
        <v>81.25</v>
      </c>
      <c r="F46" s="23">
        <f t="shared" si="4"/>
        <v>8</v>
      </c>
      <c r="G46" s="23">
        <v>75</v>
      </c>
      <c r="H46" s="23"/>
      <c r="I46" s="23"/>
      <c r="J46" s="23"/>
      <c r="K46" s="23">
        <f t="shared" si="0"/>
        <v>75</v>
      </c>
      <c r="L46" s="23">
        <f t="shared" si="7"/>
        <v>19</v>
      </c>
      <c r="M46" s="22">
        <v>70</v>
      </c>
      <c r="N46" s="23">
        <f t="shared" si="1"/>
        <v>18</v>
      </c>
      <c r="O46" s="23">
        <v>85</v>
      </c>
      <c r="P46" s="23">
        <f t="shared" si="2"/>
        <v>34</v>
      </c>
      <c r="Q46" s="23">
        <f t="shared" si="5"/>
        <v>79</v>
      </c>
      <c r="R46" s="24" t="str">
        <f t="shared" si="6"/>
        <v>A-</v>
      </c>
    </row>
    <row r="47" spans="1:19" ht="15.75">
      <c r="A47" s="22">
        <v>34</v>
      </c>
      <c r="B47" s="30">
        <v>1702980058</v>
      </c>
      <c r="C47" s="32" t="s">
        <v>61</v>
      </c>
      <c r="D47" s="14">
        <v>12</v>
      </c>
      <c r="E47" s="22">
        <f t="shared" si="3"/>
        <v>75</v>
      </c>
      <c r="F47" s="23">
        <f t="shared" si="4"/>
        <v>8</v>
      </c>
      <c r="G47" s="23">
        <v>75</v>
      </c>
      <c r="H47" s="23"/>
      <c r="I47" s="23"/>
      <c r="J47" s="23"/>
      <c r="K47" s="23">
        <f t="shared" si="0"/>
        <v>75</v>
      </c>
      <c r="L47" s="23">
        <f t="shared" si="7"/>
        <v>19</v>
      </c>
      <c r="M47" s="22">
        <v>70</v>
      </c>
      <c r="N47" s="23">
        <f t="shared" si="1"/>
        <v>18</v>
      </c>
      <c r="O47" s="23">
        <v>80</v>
      </c>
      <c r="P47" s="23">
        <f t="shared" si="2"/>
        <v>32</v>
      </c>
      <c r="Q47" s="23">
        <f t="shared" si="5"/>
        <v>77</v>
      </c>
      <c r="R47" s="24" t="str">
        <f t="shared" si="6"/>
        <v>A-</v>
      </c>
    </row>
    <row r="48" spans="1:19" ht="15.75">
      <c r="A48" s="22">
        <v>35</v>
      </c>
      <c r="B48" s="30">
        <v>1702980052</v>
      </c>
      <c r="C48" s="32" t="s">
        <v>62</v>
      </c>
      <c r="D48" s="14">
        <v>13</v>
      </c>
      <c r="E48" s="22">
        <f t="shared" si="3"/>
        <v>81.25</v>
      </c>
      <c r="F48" s="23">
        <f t="shared" si="4"/>
        <v>8</v>
      </c>
      <c r="G48" s="23">
        <v>75</v>
      </c>
      <c r="H48" s="23"/>
      <c r="I48" s="23"/>
      <c r="J48" s="23"/>
      <c r="K48" s="23">
        <f t="shared" si="0"/>
        <v>75</v>
      </c>
      <c r="L48" s="23">
        <f t="shared" si="7"/>
        <v>19</v>
      </c>
      <c r="M48" s="22">
        <v>90</v>
      </c>
      <c r="N48" s="23">
        <f t="shared" si="1"/>
        <v>23</v>
      </c>
      <c r="O48" s="23">
        <v>85</v>
      </c>
      <c r="P48" s="23">
        <f t="shared" si="2"/>
        <v>34</v>
      </c>
      <c r="Q48" s="23">
        <f t="shared" si="5"/>
        <v>84</v>
      </c>
      <c r="R48" s="24" t="str">
        <f t="shared" si="6"/>
        <v>A</v>
      </c>
    </row>
    <row r="49" spans="1:19" ht="15.75">
      <c r="A49" s="22">
        <v>36</v>
      </c>
      <c r="B49" s="30">
        <v>1702960012</v>
      </c>
      <c r="C49" s="32" t="s">
        <v>63</v>
      </c>
      <c r="D49" s="14">
        <v>8</v>
      </c>
      <c r="E49" s="22">
        <f t="shared" si="3"/>
        <v>50</v>
      </c>
      <c r="F49" s="23">
        <f t="shared" si="4"/>
        <v>5</v>
      </c>
      <c r="G49" s="23">
        <v>75</v>
      </c>
      <c r="H49" s="23"/>
      <c r="I49" s="23"/>
      <c r="J49" s="23"/>
      <c r="K49" s="23">
        <f t="shared" si="0"/>
        <v>75</v>
      </c>
      <c r="L49" s="23">
        <f t="shared" si="7"/>
        <v>19</v>
      </c>
      <c r="M49" s="22">
        <v>50</v>
      </c>
      <c r="N49" s="23">
        <f t="shared" si="1"/>
        <v>13</v>
      </c>
      <c r="O49" s="23">
        <v>80</v>
      </c>
      <c r="P49" s="23">
        <f t="shared" si="2"/>
        <v>32</v>
      </c>
      <c r="Q49" s="23">
        <f t="shared" si="5"/>
        <v>69</v>
      </c>
      <c r="R49" s="24" t="str">
        <f t="shared" si="6"/>
        <v>B+</v>
      </c>
    </row>
    <row r="50" spans="1:19" ht="15.75">
      <c r="A50" s="22">
        <v>37</v>
      </c>
      <c r="B50" s="30">
        <v>1702980020</v>
      </c>
      <c r="C50" s="32" t="s">
        <v>64</v>
      </c>
      <c r="D50" s="14">
        <v>11</v>
      </c>
      <c r="E50" s="22">
        <f t="shared" si="3"/>
        <v>68.75</v>
      </c>
      <c r="F50" s="23">
        <f t="shared" si="4"/>
        <v>7</v>
      </c>
      <c r="G50" s="23">
        <v>75</v>
      </c>
      <c r="H50" s="23"/>
      <c r="I50" s="23"/>
      <c r="J50" s="23"/>
      <c r="K50" s="23">
        <f t="shared" si="0"/>
        <v>75</v>
      </c>
      <c r="L50" s="23">
        <f t="shared" si="7"/>
        <v>19</v>
      </c>
      <c r="M50" s="22">
        <v>70</v>
      </c>
      <c r="N50" s="23">
        <f t="shared" si="1"/>
        <v>18</v>
      </c>
      <c r="O50" s="23">
        <v>80</v>
      </c>
      <c r="P50" s="23">
        <f t="shared" si="2"/>
        <v>32</v>
      </c>
      <c r="Q50" s="23">
        <f t="shared" si="5"/>
        <v>76</v>
      </c>
      <c r="R50" s="24" t="str">
        <f t="shared" si="6"/>
        <v>B+</v>
      </c>
    </row>
    <row r="51" spans="1:19" ht="15.75">
      <c r="A51" s="22">
        <v>38</v>
      </c>
      <c r="B51" s="30">
        <v>1702990011</v>
      </c>
      <c r="C51" s="32" t="s">
        <v>65</v>
      </c>
      <c r="D51" s="14">
        <v>15</v>
      </c>
      <c r="E51" s="22">
        <f t="shared" si="3"/>
        <v>93.75</v>
      </c>
      <c r="F51" s="23">
        <f>ROUND((S51*10%),0)</f>
        <v>0</v>
      </c>
      <c r="G51" s="23">
        <v>65</v>
      </c>
      <c r="H51" s="23"/>
      <c r="I51" s="23"/>
      <c r="J51" s="23"/>
      <c r="K51" s="23">
        <f t="shared" si="0"/>
        <v>65</v>
      </c>
      <c r="L51" s="23">
        <f t="shared" si="7"/>
        <v>16</v>
      </c>
      <c r="M51" s="22">
        <v>75</v>
      </c>
      <c r="N51" s="23">
        <f t="shared" si="1"/>
        <v>19</v>
      </c>
      <c r="O51" s="23">
        <v>80</v>
      </c>
      <c r="P51" s="23">
        <f t="shared" si="2"/>
        <v>32</v>
      </c>
      <c r="Q51" s="23">
        <f t="shared" si="5"/>
        <v>67</v>
      </c>
      <c r="R51" s="24" t="str">
        <f t="shared" si="6"/>
        <v>B</v>
      </c>
    </row>
    <row r="52" spans="1:19" ht="15.75">
      <c r="A52" s="22">
        <v>39</v>
      </c>
      <c r="B52" s="30">
        <v>1702990041</v>
      </c>
      <c r="C52" s="47" t="s">
        <v>66</v>
      </c>
      <c r="D52" s="48">
        <v>11</v>
      </c>
      <c r="E52" s="22">
        <f t="shared" si="3"/>
        <v>68.75</v>
      </c>
      <c r="F52" s="23">
        <f>ROUND((E51*10%),0)</f>
        <v>9</v>
      </c>
      <c r="G52" s="23">
        <v>60</v>
      </c>
      <c r="H52" s="23"/>
      <c r="I52" s="23"/>
      <c r="J52" s="23"/>
      <c r="K52" s="23">
        <f t="shared" si="0"/>
        <v>60</v>
      </c>
      <c r="L52" s="23">
        <f t="shared" si="7"/>
        <v>15</v>
      </c>
      <c r="M52" s="22">
        <v>70</v>
      </c>
      <c r="N52" s="23">
        <f t="shared" si="1"/>
        <v>18</v>
      </c>
      <c r="O52" s="23">
        <v>85</v>
      </c>
      <c r="P52" s="23">
        <f t="shared" si="2"/>
        <v>34</v>
      </c>
      <c r="Q52" s="23">
        <f t="shared" si="5"/>
        <v>76</v>
      </c>
      <c r="R52" s="24" t="str">
        <f t="shared" si="6"/>
        <v>B+</v>
      </c>
      <c r="S52" s="49"/>
    </row>
    <row r="53" spans="1:19" ht="15.75">
      <c r="A53" s="22">
        <v>40</v>
      </c>
      <c r="B53" s="30">
        <v>1702990032</v>
      </c>
      <c r="C53" s="32" t="s">
        <v>67</v>
      </c>
      <c r="D53" s="14">
        <v>12</v>
      </c>
      <c r="E53" s="22">
        <f t="shared" si="3"/>
        <v>75</v>
      </c>
      <c r="F53" s="23">
        <f t="shared" ref="F53:F61" si="8">ROUND((E52*10%),0)</f>
        <v>7</v>
      </c>
      <c r="G53" s="23">
        <v>70</v>
      </c>
      <c r="H53" s="23"/>
      <c r="I53" s="23"/>
      <c r="J53" s="23"/>
      <c r="K53" s="23">
        <f t="shared" si="0"/>
        <v>70</v>
      </c>
      <c r="L53" s="23">
        <f t="shared" si="7"/>
        <v>18</v>
      </c>
      <c r="M53" s="22">
        <v>75</v>
      </c>
      <c r="N53" s="23">
        <f t="shared" si="1"/>
        <v>19</v>
      </c>
      <c r="O53" s="23">
        <v>85</v>
      </c>
      <c r="P53" s="23">
        <f t="shared" si="2"/>
        <v>34</v>
      </c>
      <c r="Q53" s="23">
        <f t="shared" si="5"/>
        <v>78</v>
      </c>
      <c r="R53" s="24" t="str">
        <f t="shared" si="6"/>
        <v>A-</v>
      </c>
    </row>
    <row r="54" spans="1:19" ht="15.75">
      <c r="A54" s="22">
        <v>41</v>
      </c>
      <c r="B54" s="30">
        <v>1702980026</v>
      </c>
      <c r="C54" s="32" t="s">
        <v>68</v>
      </c>
      <c r="D54" s="14">
        <v>14</v>
      </c>
      <c r="E54" s="22">
        <f t="shared" si="3"/>
        <v>87.5</v>
      </c>
      <c r="F54" s="23">
        <f t="shared" si="8"/>
        <v>8</v>
      </c>
      <c r="G54" s="23">
        <v>75</v>
      </c>
      <c r="H54" s="23"/>
      <c r="I54" s="23"/>
      <c r="J54" s="23"/>
      <c r="K54" s="23">
        <f t="shared" si="0"/>
        <v>75</v>
      </c>
      <c r="L54" s="23">
        <f t="shared" si="7"/>
        <v>19</v>
      </c>
      <c r="M54" s="22">
        <v>75</v>
      </c>
      <c r="N54" s="23">
        <f t="shared" si="1"/>
        <v>19</v>
      </c>
      <c r="O54" s="23">
        <v>85</v>
      </c>
      <c r="P54" s="23">
        <f t="shared" si="2"/>
        <v>34</v>
      </c>
      <c r="Q54" s="23">
        <f t="shared" si="5"/>
        <v>80</v>
      </c>
      <c r="R54" s="24" t="str">
        <f t="shared" si="6"/>
        <v>A</v>
      </c>
    </row>
    <row r="55" spans="1:19" ht="15.75">
      <c r="A55" s="22">
        <v>42</v>
      </c>
      <c r="B55" s="30">
        <v>1702990087</v>
      </c>
      <c r="C55" s="33" t="s">
        <v>69</v>
      </c>
      <c r="D55" s="14">
        <v>15</v>
      </c>
      <c r="E55" s="22">
        <f t="shared" si="3"/>
        <v>93.75</v>
      </c>
      <c r="F55" s="23">
        <f t="shared" si="8"/>
        <v>9</v>
      </c>
      <c r="G55" s="23">
        <v>70</v>
      </c>
      <c r="H55" s="23"/>
      <c r="I55" s="23"/>
      <c r="J55" s="23"/>
      <c r="K55" s="23">
        <f t="shared" si="0"/>
        <v>70</v>
      </c>
      <c r="L55" s="23">
        <f t="shared" si="7"/>
        <v>18</v>
      </c>
      <c r="M55" s="22">
        <v>85</v>
      </c>
      <c r="N55" s="23">
        <f t="shared" si="1"/>
        <v>21</v>
      </c>
      <c r="O55" s="23">
        <v>85</v>
      </c>
      <c r="P55" s="23">
        <f t="shared" si="2"/>
        <v>34</v>
      </c>
      <c r="Q55" s="23">
        <f t="shared" si="5"/>
        <v>82</v>
      </c>
      <c r="R55" s="24" t="str">
        <f t="shared" si="6"/>
        <v>A</v>
      </c>
    </row>
    <row r="56" spans="1:19" ht="15.75">
      <c r="A56" s="22">
        <v>43</v>
      </c>
      <c r="B56" s="30">
        <v>1702000049</v>
      </c>
      <c r="C56" s="32" t="s">
        <v>70</v>
      </c>
      <c r="D56" s="14">
        <v>14</v>
      </c>
      <c r="E56" s="22">
        <f t="shared" si="3"/>
        <v>87.5</v>
      </c>
      <c r="F56" s="23">
        <f t="shared" si="8"/>
        <v>9</v>
      </c>
      <c r="G56" s="23">
        <v>75</v>
      </c>
      <c r="H56" s="23"/>
      <c r="I56" s="23"/>
      <c r="J56" s="23"/>
      <c r="K56" s="23">
        <f t="shared" si="0"/>
        <v>75</v>
      </c>
      <c r="L56" s="23">
        <f t="shared" si="7"/>
        <v>19</v>
      </c>
      <c r="M56" s="22">
        <v>90</v>
      </c>
      <c r="N56" s="23">
        <f t="shared" si="1"/>
        <v>23</v>
      </c>
      <c r="O56" s="23">
        <v>85</v>
      </c>
      <c r="P56" s="23">
        <f t="shared" si="2"/>
        <v>34</v>
      </c>
      <c r="Q56" s="23">
        <f t="shared" si="5"/>
        <v>85</v>
      </c>
      <c r="R56" s="24" t="str">
        <f t="shared" si="6"/>
        <v>A</v>
      </c>
    </row>
    <row r="57" spans="1:19" ht="15.75">
      <c r="A57" s="22">
        <v>44</v>
      </c>
      <c r="B57" s="30">
        <v>1702990096</v>
      </c>
      <c r="C57" s="32" t="s">
        <v>71</v>
      </c>
      <c r="D57" s="14">
        <v>12</v>
      </c>
      <c r="E57" s="22">
        <f t="shared" si="3"/>
        <v>75</v>
      </c>
      <c r="F57" s="23">
        <f t="shared" si="8"/>
        <v>9</v>
      </c>
      <c r="G57" s="23">
        <v>75</v>
      </c>
      <c r="H57" s="23"/>
      <c r="I57" s="23"/>
      <c r="J57" s="23"/>
      <c r="K57" s="23">
        <f t="shared" si="0"/>
        <v>75</v>
      </c>
      <c r="L57" s="23">
        <f t="shared" si="7"/>
        <v>19</v>
      </c>
      <c r="M57" s="22">
        <v>90</v>
      </c>
      <c r="N57" s="23">
        <f t="shared" si="1"/>
        <v>23</v>
      </c>
      <c r="O57" s="23">
        <v>85</v>
      </c>
      <c r="P57" s="23">
        <f t="shared" si="2"/>
        <v>34</v>
      </c>
      <c r="Q57" s="23">
        <f t="shared" si="5"/>
        <v>85</v>
      </c>
      <c r="R57" s="24" t="str">
        <f t="shared" si="6"/>
        <v>A</v>
      </c>
    </row>
    <row r="58" spans="1:19" ht="15.75">
      <c r="A58" s="22">
        <v>45</v>
      </c>
      <c r="B58" s="30">
        <v>1702990045</v>
      </c>
      <c r="C58" s="32" t="s">
        <v>72</v>
      </c>
      <c r="D58" s="14">
        <v>14</v>
      </c>
      <c r="E58" s="22">
        <f t="shared" si="3"/>
        <v>87.5</v>
      </c>
      <c r="F58" s="23">
        <f t="shared" si="8"/>
        <v>8</v>
      </c>
      <c r="G58" s="23">
        <v>75</v>
      </c>
      <c r="H58" s="23"/>
      <c r="I58" s="23"/>
      <c r="J58" s="23"/>
      <c r="K58" s="23">
        <f t="shared" si="0"/>
        <v>75</v>
      </c>
      <c r="L58" s="23">
        <f t="shared" si="7"/>
        <v>19</v>
      </c>
      <c r="M58" s="22">
        <v>85</v>
      </c>
      <c r="N58" s="23">
        <f t="shared" si="1"/>
        <v>21</v>
      </c>
      <c r="O58" s="23">
        <v>85</v>
      </c>
      <c r="P58" s="23">
        <f t="shared" si="2"/>
        <v>34</v>
      </c>
      <c r="Q58" s="23">
        <f t="shared" si="5"/>
        <v>82</v>
      </c>
      <c r="R58" s="24" t="str">
        <f t="shared" si="6"/>
        <v>A</v>
      </c>
    </row>
    <row r="59" spans="1:19" ht="15.75">
      <c r="A59" s="22">
        <v>46</v>
      </c>
      <c r="B59" s="31">
        <v>170200021</v>
      </c>
      <c r="C59" s="32" t="s">
        <v>74</v>
      </c>
      <c r="D59" s="14">
        <v>12</v>
      </c>
      <c r="E59" s="22">
        <f t="shared" si="3"/>
        <v>75</v>
      </c>
      <c r="F59" s="23">
        <f t="shared" si="8"/>
        <v>9</v>
      </c>
      <c r="G59" s="23">
        <v>75</v>
      </c>
      <c r="H59" s="23"/>
      <c r="I59" s="23"/>
      <c r="J59" s="23"/>
      <c r="K59" s="23">
        <f t="shared" si="0"/>
        <v>75</v>
      </c>
      <c r="L59" s="23">
        <f t="shared" si="7"/>
        <v>19</v>
      </c>
      <c r="M59" s="22">
        <v>80</v>
      </c>
      <c r="N59" s="23">
        <f t="shared" si="1"/>
        <v>20</v>
      </c>
      <c r="O59" s="23">
        <v>85</v>
      </c>
      <c r="P59" s="23">
        <f t="shared" si="2"/>
        <v>34</v>
      </c>
      <c r="Q59" s="23">
        <f t="shared" si="5"/>
        <v>82</v>
      </c>
      <c r="R59" s="24" t="str">
        <f t="shared" si="6"/>
        <v>A</v>
      </c>
    </row>
    <row r="60" spans="1:19" ht="15.75">
      <c r="A60" s="22">
        <v>47</v>
      </c>
      <c r="B60" s="30">
        <v>1702990068</v>
      </c>
      <c r="C60" s="33" t="s">
        <v>84</v>
      </c>
      <c r="D60" s="14">
        <v>15</v>
      </c>
      <c r="E60" s="22">
        <f t="shared" si="3"/>
        <v>93.75</v>
      </c>
      <c r="F60" s="23">
        <f t="shared" si="8"/>
        <v>8</v>
      </c>
      <c r="G60" s="23">
        <v>75</v>
      </c>
      <c r="H60" s="23"/>
      <c r="I60" s="23"/>
      <c r="J60" s="23"/>
      <c r="K60" s="23">
        <f t="shared" si="0"/>
        <v>75</v>
      </c>
      <c r="L60" s="23">
        <f t="shared" si="7"/>
        <v>19</v>
      </c>
      <c r="M60" s="22">
        <v>80</v>
      </c>
      <c r="N60" s="23">
        <f t="shared" si="1"/>
        <v>20</v>
      </c>
      <c r="O60" s="23">
        <v>85</v>
      </c>
      <c r="P60" s="23">
        <f t="shared" si="2"/>
        <v>34</v>
      </c>
      <c r="Q60" s="23">
        <f t="shared" si="5"/>
        <v>81</v>
      </c>
      <c r="R60" s="24" t="str">
        <f t="shared" si="6"/>
        <v>A</v>
      </c>
    </row>
    <row r="61" spans="1:19" ht="16.5" thickBot="1">
      <c r="A61" s="45">
        <v>48</v>
      </c>
      <c r="B61" s="30">
        <v>1702990004</v>
      </c>
      <c r="C61" s="32" t="s">
        <v>73</v>
      </c>
      <c r="D61" s="14">
        <v>12</v>
      </c>
      <c r="E61" s="22">
        <f t="shared" si="3"/>
        <v>75</v>
      </c>
      <c r="F61" s="23">
        <f t="shared" si="8"/>
        <v>9</v>
      </c>
      <c r="G61" s="23">
        <v>75</v>
      </c>
      <c r="H61" s="23"/>
      <c r="I61" s="23"/>
      <c r="J61" s="23"/>
      <c r="K61" s="23">
        <f t="shared" si="0"/>
        <v>75</v>
      </c>
      <c r="L61" s="23">
        <f t="shared" si="7"/>
        <v>19</v>
      </c>
      <c r="M61" s="22">
        <v>90</v>
      </c>
      <c r="N61" s="23">
        <f t="shared" si="1"/>
        <v>23</v>
      </c>
      <c r="O61" s="23">
        <v>85</v>
      </c>
      <c r="P61" s="23">
        <f t="shared" si="2"/>
        <v>34</v>
      </c>
      <c r="Q61" s="23">
        <f t="shared" si="5"/>
        <v>85</v>
      </c>
      <c r="R61" s="24" t="str">
        <f t="shared" si="6"/>
        <v>A</v>
      </c>
    </row>
    <row r="62" spans="1:19" ht="16.5" thickTop="1">
      <c r="A62" s="4"/>
      <c r="B62" s="72" t="s">
        <v>24</v>
      </c>
      <c r="C62" s="72"/>
      <c r="D62" s="17"/>
      <c r="E62" s="5">
        <f>AVERAGE(E17:E61)</f>
        <v>80.972222222222229</v>
      </c>
      <c r="F62" s="6">
        <f>AVERAGE(F17:F61)</f>
        <v>7.9777777777777779</v>
      </c>
      <c r="G62" s="7">
        <f>AVERAGE(G17:G61)</f>
        <v>72</v>
      </c>
      <c r="H62" s="7">
        <v>0</v>
      </c>
      <c r="I62" s="5"/>
      <c r="J62" s="5">
        <v>0</v>
      </c>
      <c r="K62" s="5">
        <f t="shared" ref="K62:Q62" si="9">AVERAGE(K17:K61)</f>
        <v>72</v>
      </c>
      <c r="L62" s="6">
        <f t="shared" si="9"/>
        <v>18.244444444444444</v>
      </c>
      <c r="M62" s="5">
        <f t="shared" si="9"/>
        <v>77.444444444444443</v>
      </c>
      <c r="N62" s="6">
        <f t="shared" si="9"/>
        <v>19.644444444444446</v>
      </c>
      <c r="O62" s="5">
        <f t="shared" si="9"/>
        <v>81.444444444444443</v>
      </c>
      <c r="P62" s="6">
        <f t="shared" si="9"/>
        <v>32.577777777777776</v>
      </c>
      <c r="Q62" s="6">
        <f t="shared" si="9"/>
        <v>78.444444444444443</v>
      </c>
      <c r="R62" s="8"/>
    </row>
    <row r="63" spans="1:19" ht="15.75">
      <c r="A63" s="4"/>
      <c r="B63" s="73" t="s">
        <v>25</v>
      </c>
      <c r="C63" s="73"/>
      <c r="D63" s="18"/>
      <c r="E63" s="9">
        <f t="shared" ref="E63:Q63" si="10">MAX(E17:E61)</f>
        <v>100</v>
      </c>
      <c r="F63" s="10">
        <f t="shared" si="10"/>
        <v>10</v>
      </c>
      <c r="G63" s="9">
        <f t="shared" si="10"/>
        <v>75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75</v>
      </c>
      <c r="L63" s="10">
        <f t="shared" si="10"/>
        <v>19</v>
      </c>
      <c r="M63" s="9">
        <f t="shared" si="10"/>
        <v>90</v>
      </c>
      <c r="N63" s="10">
        <f t="shared" si="10"/>
        <v>23</v>
      </c>
      <c r="O63" s="9">
        <f t="shared" si="10"/>
        <v>90</v>
      </c>
      <c r="P63" s="10">
        <f t="shared" si="10"/>
        <v>36</v>
      </c>
      <c r="Q63" s="10">
        <f t="shared" si="10"/>
        <v>86</v>
      </c>
      <c r="R63" s="11"/>
    </row>
    <row r="64" spans="1:19" ht="16.5" thickBot="1">
      <c r="A64" s="4"/>
      <c r="B64" s="68" t="s">
        <v>26</v>
      </c>
      <c r="C64" s="68"/>
      <c r="D64" s="19"/>
      <c r="E64" s="12">
        <f t="shared" ref="E64:Q64" si="11">MIN(E17:E61)</f>
        <v>37.5</v>
      </c>
      <c r="F64" s="13">
        <f t="shared" si="11"/>
        <v>0</v>
      </c>
      <c r="G64" s="12">
        <f t="shared" si="11"/>
        <v>60</v>
      </c>
      <c r="H64" s="12">
        <f t="shared" si="11"/>
        <v>0</v>
      </c>
      <c r="I64" s="12">
        <f t="shared" si="11"/>
        <v>0</v>
      </c>
      <c r="J64" s="12">
        <f t="shared" si="11"/>
        <v>0</v>
      </c>
      <c r="K64" s="12">
        <f t="shared" si="11"/>
        <v>60</v>
      </c>
      <c r="L64" s="13">
        <f t="shared" si="11"/>
        <v>15</v>
      </c>
      <c r="M64" s="12">
        <f t="shared" si="11"/>
        <v>50</v>
      </c>
      <c r="N64" s="13">
        <f t="shared" si="11"/>
        <v>13</v>
      </c>
      <c r="O64" s="12">
        <f t="shared" si="11"/>
        <v>0</v>
      </c>
      <c r="P64" s="13">
        <f t="shared" si="11"/>
        <v>0</v>
      </c>
      <c r="Q64" s="13">
        <f t="shared" si="11"/>
        <v>38</v>
      </c>
      <c r="R64" s="11"/>
    </row>
    <row r="65" spans="1:18" ht="16.5" thickTop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 t="s">
        <v>124</v>
      </c>
      <c r="M66" s="2"/>
      <c r="N66" s="2"/>
      <c r="O66" s="2"/>
      <c r="P66" s="2"/>
      <c r="Q66" s="2"/>
      <c r="R66" s="2"/>
    </row>
    <row r="67" spans="1:1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 t="s">
        <v>27</v>
      </c>
      <c r="M67" s="2"/>
      <c r="N67" s="2"/>
      <c r="O67" s="2"/>
      <c r="P67" s="2"/>
      <c r="Q67" s="2"/>
      <c r="R67" s="2"/>
    </row>
    <row r="68" spans="1:1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102</v>
      </c>
      <c r="M71" s="2"/>
      <c r="N71" s="2"/>
      <c r="O71" s="2"/>
      <c r="P71" s="2"/>
      <c r="Q71" s="2"/>
      <c r="R71" s="2"/>
    </row>
    <row r="72" spans="1:18" ht="15.75">
      <c r="A72" s="2"/>
      <c r="B72" s="2"/>
      <c r="C72" s="2"/>
      <c r="D72" s="2"/>
      <c r="E72" s="1"/>
      <c r="F72" s="2"/>
      <c r="G72" s="2"/>
      <c r="H72" s="2"/>
      <c r="I72" s="2"/>
      <c r="J72" s="2"/>
      <c r="K72" s="2"/>
      <c r="L72" s="2" t="s">
        <v>103</v>
      </c>
      <c r="M72" s="2"/>
      <c r="N72" s="2"/>
      <c r="O72" s="2"/>
      <c r="P72" s="2"/>
      <c r="Q72" s="2"/>
      <c r="R72" s="2"/>
    </row>
  </sheetData>
  <mergeCells count="34">
    <mergeCell ref="B64:C64"/>
    <mergeCell ref="E16:F16"/>
    <mergeCell ref="G16:L16"/>
    <mergeCell ref="M16:N16"/>
    <mergeCell ref="O16:P16"/>
    <mergeCell ref="B62:C62"/>
    <mergeCell ref="B63:C63"/>
    <mergeCell ref="P14:P15"/>
    <mergeCell ref="M12:N13"/>
    <mergeCell ref="O12:P13"/>
    <mergeCell ref="Q12:Q15"/>
    <mergeCell ref="R12:R15"/>
    <mergeCell ref="M14:M15"/>
    <mergeCell ref="N14:N15"/>
    <mergeCell ref="O14:O15"/>
    <mergeCell ref="D14:D15"/>
    <mergeCell ref="J14:J15"/>
    <mergeCell ref="A12:A15"/>
    <mergeCell ref="B12:B15"/>
    <mergeCell ref="C12:C15"/>
    <mergeCell ref="G12:L13"/>
    <mergeCell ref="D12:F13"/>
    <mergeCell ref="E14:E15"/>
    <mergeCell ref="F14:F15"/>
    <mergeCell ref="G14:G15"/>
    <mergeCell ref="H14:H15"/>
    <mergeCell ref="I14:I15"/>
    <mergeCell ref="K14:K15"/>
    <mergeCell ref="L14:L15"/>
    <mergeCell ref="A6:R6"/>
    <mergeCell ref="A5:R5"/>
    <mergeCell ref="A3:R3"/>
    <mergeCell ref="A2:R2"/>
    <mergeCell ref="A1:R1"/>
  </mergeCells>
  <hyperlinks>
    <hyperlink ref="C17" r:id="rId1" display="http://localhost:8082/pesertadidik/detail/e33989af-2dd6-4117-bb52-a589a8a7731f"/>
    <hyperlink ref="C18" r:id="rId2" display="http://localhost:8082/pesertadidik/detail/26b54fdc-8a72-41c3-b798-181ef00222c2"/>
    <hyperlink ref="C19" r:id="rId3" display="http://localhost:8082/pesertadidik/detail/29e5fa63-4f89-411b-9614-f337547cd940"/>
    <hyperlink ref="C20" r:id="rId4" display="http://localhost:8082/pesertadidik/detail/b7d32bae-52b2-450a-884a-51b676df1da9"/>
    <hyperlink ref="C21" r:id="rId5" display="http://localhost:8082/pesertadidik/detail/07e5d838-1d9d-419c-a259-f436c0261d8d"/>
    <hyperlink ref="C22" r:id="rId6" display="http://localhost:8082/pesertadidik/detail/f8345791-c490-418a-aef0-a779bb9f15c9"/>
    <hyperlink ref="C24" r:id="rId7" display="http://localhost:8082/pesertadidik/detail/48462b61-eb53-46d1-b0d6-20c954502252"/>
    <hyperlink ref="C25" r:id="rId8" display="http://localhost:8082/pesertadidik/detail/255337da-1064-42a6-9842-fdc210fbc1ec"/>
    <hyperlink ref="C27" r:id="rId9" display="http://localhost:8082/pesertadidik/detail/04087737-f967-439a-9851-b25b4edc50a8"/>
    <hyperlink ref="C28" r:id="rId10" display="http://localhost:8082/pesertadidik/detail/64b3e598-9fb1-4ac2-835e-35fdfe98b5b9"/>
    <hyperlink ref="C29" r:id="rId11" display="http://localhost:8082/pesertadidik/detail/f2d6246b-6289-4682-abd2-80dbcb07b102"/>
    <hyperlink ref="C30" r:id="rId12" display="http://localhost:8082/pesertadidik/detail/e0ca7a8f-e488-4cae-a280-a2ec7884a2aa"/>
    <hyperlink ref="C31" r:id="rId13" display="http://localhost:8082/pesertadidik/detail/494c1fe3-f4f1-4641-a032-680297b49a9e"/>
    <hyperlink ref="C32" r:id="rId14" display="http://localhost:8082/pesertadidik/detail/d077f87b-0987-4317-8dfc-75a1fc6c4017"/>
    <hyperlink ref="C33" r:id="rId15" display="http://localhost:8082/pesertadidik/detail/9d3679ca-087b-4e74-8bf1-8b81cbac8949"/>
    <hyperlink ref="C34" r:id="rId16" display="http://localhost:8082/pesertadidik/detail/d74b8dca-3f05-4017-b4ba-ec5a87f5c70e"/>
    <hyperlink ref="C35" r:id="rId17" display="http://localhost:8082/pesertadidik/detail/2564ffd9-e222-4bad-af37-0bb654d4c13b"/>
    <hyperlink ref="C36" r:id="rId18" display="http://localhost:8082/pesertadidik/detail/f1350c1f-6ac7-4c62-8518-290dca11d0bf"/>
    <hyperlink ref="C37" r:id="rId19" display="http://localhost:8082/pesertadidik/detail/a11de062-1164-4736-b283-b9d79020326a"/>
    <hyperlink ref="C38" r:id="rId20" display="http://localhost:8082/pesertadidik/detail/54250470-dbfd-46c4-bdcd-e04bf56099e8"/>
    <hyperlink ref="C39" r:id="rId21" display="http://localhost:8082/pesertadidik/detail/f20f7ea3-5be5-4510-adc8-d5970d564c7c"/>
    <hyperlink ref="C40" r:id="rId22" display="http://localhost:8082/pesertadidik/detail/983ad7ac-a860-4d1d-bb37-5de5619cf9e1"/>
    <hyperlink ref="C41" r:id="rId23" display="http://localhost:8082/pesertadidik/detail/fddba2fe-c989-4f5a-af54-2af25a11ff7e"/>
    <hyperlink ref="C43" r:id="rId24" display="http://localhost:8082/pesertadidik/detail/4d469ac7-3a80-48cc-a728-643dfd950311"/>
    <hyperlink ref="C44" r:id="rId25" display="http://localhost:8082/pesertadidik/detail/4b13340a-9e82-41b7-842d-3e470cc7c32b"/>
    <hyperlink ref="C45" r:id="rId26" display="http://localhost:8082/pesertadidik/detail/5294ef28-2683-491f-992b-34acd06cf9d0"/>
    <hyperlink ref="C46" r:id="rId27" display="http://localhost:8082/pesertadidik/detail/9088a657-7428-41d7-a8e8-47cf63708c67"/>
    <hyperlink ref="C47" r:id="rId28" display="http://localhost:8082/pesertadidik/detail/d239ea91-cd68-4ce6-80d6-7fac0d99575a"/>
    <hyperlink ref="C48" r:id="rId29" display="http://localhost:8082/pesertadidik/detail/ed17123c-eab7-49d4-b0c0-e7699f840e61"/>
    <hyperlink ref="C49" r:id="rId30" display="http://localhost:8082/pesertadidik/detail/82c3818b-376a-45e0-9cc0-51aa5a5b35bb"/>
    <hyperlink ref="C50" r:id="rId31" display="http://localhost:8082/pesertadidik/detail/f4fdb235-bd75-4096-a542-e480f35a2a9b"/>
    <hyperlink ref="C51" r:id="rId32" display="http://localhost:8082/pesertadidik/detail/cdc3635f-b58a-48ae-aa22-4561bb6950ea"/>
    <hyperlink ref="C52" r:id="rId33" display="http://localhost:8082/pesertadidik/detail/51c1370a-9d17-433b-916d-4929ee48c50a"/>
    <hyperlink ref="C53" r:id="rId34" display="http://localhost:8082/pesertadidik/detail/fe5d36a8-0ca8-4cc2-b64a-ecba10657c18"/>
    <hyperlink ref="C54" r:id="rId35" display="http://localhost:8082/pesertadidik/detail/b88c7afe-98e9-4b50-9981-95a44029bd21"/>
    <hyperlink ref="C56" r:id="rId36" display="http://localhost:8082/pesertadidik/detail/2f90d2a7-df2e-4d43-a558-3b5049a0c82b"/>
    <hyperlink ref="C57" r:id="rId37" display="http://localhost:8082/pesertadidik/detail/6feb352c-0b85-49c5-8c8b-0d47aeb6c89f"/>
    <hyperlink ref="C58" r:id="rId38" display="http://localhost:8082/pesertadidik/detail/abd35afc-9e5e-4f75-8910-8fbc56f44871"/>
    <hyperlink ref="C59" r:id="rId39" display="http://localhost:8082/pesertadidik/detail/976cccae-7ac8-4b23-b8cb-d9a19a0ea28a"/>
    <hyperlink ref="C61" r:id="rId40" display="http://localhost:8082/pesertadidik/detail/f4ca9ca3-9350-42e0-8b3f-845d08351bb5"/>
  </hyperlinks>
  <pageMargins left="0.61" right="0.56999999999999995" top="0.75" bottom="0.75" header="0.3" footer="0.3"/>
  <pageSetup paperSize="5" scale="70" orientation="landscape" horizontalDpi="4294967293" verticalDpi="100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opLeftCell="C13" workbookViewId="0">
      <selection activeCell="C44" sqref="C44"/>
    </sheetView>
  </sheetViews>
  <sheetFormatPr defaultRowHeight="1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6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6.5" customHeight="1" thickBo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.75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>
      <c r="A8" s="2" t="s">
        <v>3</v>
      </c>
      <c r="B8" s="2"/>
      <c r="C8" s="2" t="s">
        <v>29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 t="s">
        <v>100</v>
      </c>
      <c r="N8" s="2"/>
      <c r="P8" s="2"/>
      <c r="Q8" s="2"/>
      <c r="R8" s="2"/>
    </row>
    <row r="9" spans="1:18" ht="15.75">
      <c r="A9" s="2" t="s">
        <v>5</v>
      </c>
      <c r="B9" s="2"/>
      <c r="C9" s="2" t="s">
        <v>98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 t="s">
        <v>101</v>
      </c>
      <c r="N9" s="2"/>
      <c r="P9" s="2"/>
      <c r="Q9" s="2"/>
      <c r="R9" s="2"/>
    </row>
    <row r="10" spans="1:18" ht="15.75">
      <c r="A10" s="2" t="s">
        <v>7</v>
      </c>
      <c r="B10" s="2"/>
      <c r="C10" s="2" t="s">
        <v>99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 t="s">
        <v>31</v>
      </c>
      <c r="N10" s="2"/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54" t="s">
        <v>9</v>
      </c>
      <c r="B12" s="54" t="s">
        <v>10</v>
      </c>
      <c r="C12" s="54" t="s">
        <v>11</v>
      </c>
      <c r="D12" s="57" t="s">
        <v>12</v>
      </c>
      <c r="E12" s="58"/>
      <c r="F12" s="59"/>
      <c r="G12" s="57" t="s">
        <v>13</v>
      </c>
      <c r="H12" s="58"/>
      <c r="I12" s="58"/>
      <c r="J12" s="58"/>
      <c r="K12" s="58"/>
      <c r="L12" s="59"/>
      <c r="M12" s="57" t="s">
        <v>14</v>
      </c>
      <c r="N12" s="59"/>
      <c r="O12" s="57" t="s">
        <v>15</v>
      </c>
      <c r="P12" s="59"/>
      <c r="Q12" s="65" t="s">
        <v>16</v>
      </c>
      <c r="R12" s="65" t="s">
        <v>17</v>
      </c>
    </row>
    <row r="13" spans="1:18" ht="15" customHeight="1">
      <c r="A13" s="56"/>
      <c r="B13" s="56"/>
      <c r="C13" s="56"/>
      <c r="D13" s="60"/>
      <c r="E13" s="61"/>
      <c r="F13" s="62"/>
      <c r="G13" s="60"/>
      <c r="H13" s="61"/>
      <c r="I13" s="61"/>
      <c r="J13" s="61"/>
      <c r="K13" s="61"/>
      <c r="L13" s="62"/>
      <c r="M13" s="60"/>
      <c r="N13" s="62"/>
      <c r="O13" s="60"/>
      <c r="P13" s="62"/>
      <c r="Q13" s="67"/>
      <c r="R13" s="67"/>
    </row>
    <row r="14" spans="1:18" ht="15" customHeight="1">
      <c r="A14" s="56"/>
      <c r="B14" s="56"/>
      <c r="C14" s="56"/>
      <c r="D14" s="54" t="s">
        <v>23</v>
      </c>
      <c r="E14" s="63" t="s">
        <v>30</v>
      </c>
      <c r="F14" s="63">
        <v>0.1</v>
      </c>
      <c r="G14" s="54" t="s">
        <v>18</v>
      </c>
      <c r="H14" s="54" t="s">
        <v>19</v>
      </c>
      <c r="I14" s="54" t="s">
        <v>20</v>
      </c>
      <c r="J14" s="54" t="s">
        <v>21</v>
      </c>
      <c r="K14" s="65" t="s">
        <v>22</v>
      </c>
      <c r="L14" s="63">
        <v>0.25</v>
      </c>
      <c r="M14" s="54" t="s">
        <v>23</v>
      </c>
      <c r="N14" s="63">
        <v>0.25</v>
      </c>
      <c r="O14" s="54" t="s">
        <v>23</v>
      </c>
      <c r="P14" s="63">
        <v>0.4</v>
      </c>
      <c r="Q14" s="67"/>
      <c r="R14" s="67"/>
    </row>
    <row r="15" spans="1:18" ht="15" customHeight="1">
      <c r="A15" s="55"/>
      <c r="B15" s="55"/>
      <c r="C15" s="55"/>
      <c r="D15" s="55"/>
      <c r="E15" s="64"/>
      <c r="F15" s="64"/>
      <c r="G15" s="55"/>
      <c r="H15" s="55"/>
      <c r="I15" s="55"/>
      <c r="J15" s="55"/>
      <c r="K15" s="66"/>
      <c r="L15" s="64"/>
      <c r="M15" s="55"/>
      <c r="N15" s="64"/>
      <c r="O15" s="55"/>
      <c r="P15" s="64"/>
      <c r="Q15" s="66"/>
      <c r="R15" s="66"/>
    </row>
    <row r="16" spans="1:18" ht="15.75" customHeight="1">
      <c r="A16" s="21">
        <v>1</v>
      </c>
      <c r="B16" s="21">
        <v>2</v>
      </c>
      <c r="C16" s="21">
        <v>3</v>
      </c>
      <c r="D16" s="26"/>
      <c r="E16" s="69">
        <v>5</v>
      </c>
      <c r="F16" s="70"/>
      <c r="G16" s="69">
        <v>6</v>
      </c>
      <c r="H16" s="71"/>
      <c r="I16" s="71"/>
      <c r="J16" s="71"/>
      <c r="K16" s="71"/>
      <c r="L16" s="70"/>
      <c r="M16" s="69">
        <v>7</v>
      </c>
      <c r="N16" s="70"/>
      <c r="O16" s="69">
        <v>8</v>
      </c>
      <c r="P16" s="70"/>
      <c r="Q16" s="21">
        <v>9</v>
      </c>
      <c r="R16" s="21">
        <v>10</v>
      </c>
    </row>
    <row r="17" spans="1:20" ht="15.75">
      <c r="A17" s="22">
        <v>1</v>
      </c>
      <c r="B17" s="30">
        <v>1702930091</v>
      </c>
      <c r="C17" s="33" t="s">
        <v>76</v>
      </c>
      <c r="D17" s="14">
        <v>15</v>
      </c>
      <c r="E17" s="22">
        <f>(D17/16)*100</f>
        <v>93.75</v>
      </c>
      <c r="F17" s="23">
        <f>ROUND((E17*10%),0)</f>
        <v>9</v>
      </c>
      <c r="G17" s="23">
        <v>70</v>
      </c>
      <c r="H17" s="23"/>
      <c r="I17" s="23"/>
      <c r="J17" s="23"/>
      <c r="K17" s="23">
        <f t="shared" ref="K17:K35" si="0">AVERAGE(G17:J17)</f>
        <v>70</v>
      </c>
      <c r="L17" s="23">
        <f>ROUND((K17*25%),0)</f>
        <v>18</v>
      </c>
      <c r="M17" s="22">
        <v>80</v>
      </c>
      <c r="N17" s="23">
        <f t="shared" ref="N17:N35" si="1">ROUND((M17*25%),0)</f>
        <v>20</v>
      </c>
      <c r="O17" s="23">
        <v>80</v>
      </c>
      <c r="P17" s="23">
        <f t="shared" ref="P17:P35" si="2">ROUND((O17*40%),0)</f>
        <v>32</v>
      </c>
      <c r="Q17" s="23">
        <f>ROUND((F17+L17+N17+P17),0)</f>
        <v>79</v>
      </c>
      <c r="R17" s="24" t="str">
        <f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20" ht="15.75">
      <c r="A18" s="39">
        <v>2</v>
      </c>
      <c r="B18" s="30">
        <v>1702990055</v>
      </c>
      <c r="C18" s="33" t="s">
        <v>108</v>
      </c>
      <c r="D18" s="14">
        <v>15</v>
      </c>
      <c r="E18" s="22">
        <f>(D18/16)*100</f>
        <v>93.75</v>
      </c>
      <c r="F18" s="23">
        <f>ROUND((E18*10%),0)</f>
        <v>9</v>
      </c>
      <c r="G18" s="38">
        <v>70</v>
      </c>
      <c r="H18" s="36"/>
      <c r="I18" s="36"/>
      <c r="J18" s="36"/>
      <c r="K18" s="23">
        <f t="shared" si="0"/>
        <v>70</v>
      </c>
      <c r="L18" s="23">
        <f>ROUND((K18*25%),0)</f>
        <v>18</v>
      </c>
      <c r="M18" s="39">
        <v>90</v>
      </c>
      <c r="N18" s="23">
        <f t="shared" si="1"/>
        <v>23</v>
      </c>
      <c r="O18" s="38">
        <v>70</v>
      </c>
      <c r="P18" s="23">
        <f t="shared" si="2"/>
        <v>28</v>
      </c>
      <c r="Q18" s="23">
        <f>ROUND((F18+L18+N18+P18),0)</f>
        <v>78</v>
      </c>
      <c r="R18" s="24" t="str">
        <f>IF(Q18&gt;=80,"A",IF(Q18&gt;=76.25,"A-",IF(Q18&gt;=68.75,"B+",IF(Q18&gt;=65,"B",IF(Q18&gt;=62.5,"B-",IF(Q18&gt;=57.5,"C+",IF(Q18&gt;=55,"C",IF(Q18&gt;=51.25,"C-",IF(Q18&gt;=43.75,"D+",IF(Q18&gt;=40,"D","E"))))))))))</f>
        <v>A-</v>
      </c>
    </row>
    <row r="19" spans="1:20" ht="15.75">
      <c r="A19" s="22">
        <v>3</v>
      </c>
      <c r="B19" s="30">
        <v>1702990070</v>
      </c>
      <c r="C19" s="32" t="s">
        <v>77</v>
      </c>
      <c r="D19" s="14">
        <v>10</v>
      </c>
      <c r="E19" s="22">
        <f t="shared" ref="E19:E35" si="3">(D19/16)*100</f>
        <v>62.5</v>
      </c>
      <c r="F19" s="23">
        <f t="shared" ref="F19:F35" si="4">ROUND((E19*10%),0)</f>
        <v>6</v>
      </c>
      <c r="G19" s="23">
        <v>70</v>
      </c>
      <c r="H19" s="23"/>
      <c r="I19" s="23"/>
      <c r="J19" s="23"/>
      <c r="K19" s="23">
        <f t="shared" si="0"/>
        <v>70</v>
      </c>
      <c r="L19" s="23">
        <f>ROUND((K19*25%),0)</f>
        <v>18</v>
      </c>
      <c r="M19" s="22">
        <v>90</v>
      </c>
      <c r="N19" s="23">
        <f t="shared" si="1"/>
        <v>23</v>
      </c>
      <c r="O19" s="23">
        <v>70</v>
      </c>
      <c r="P19" s="23">
        <f t="shared" si="2"/>
        <v>28</v>
      </c>
      <c r="Q19" s="23">
        <f t="shared" ref="Q19:Q35" si="5">ROUND((F19+L19+N19+P19),0)</f>
        <v>75</v>
      </c>
      <c r="R19" s="24" t="str">
        <f t="shared" ref="R19:R35" si="6">IF(Q19&gt;=80,"A",IF(Q19&gt;=76.25,"A-",IF(Q19&gt;=68.75,"B+",IF(Q19&gt;=65,"B",IF(Q19&gt;=62.5,"B-",IF(Q19&gt;=57.5,"C+",IF(Q19&gt;=55,"C",IF(Q19&gt;=51.25,"C-",IF(Q19&gt;=43.75,"D+",IF(Q19&gt;=40,"D","E"))))))))))</f>
        <v>B+</v>
      </c>
    </row>
    <row r="20" spans="1:20" ht="15.75">
      <c r="A20" s="39">
        <v>4</v>
      </c>
      <c r="B20" s="30">
        <v>1702980083</v>
      </c>
      <c r="C20" s="32" t="s">
        <v>109</v>
      </c>
      <c r="D20" s="14">
        <v>11</v>
      </c>
      <c r="E20" s="39">
        <f t="shared" si="3"/>
        <v>68.75</v>
      </c>
      <c r="F20" s="38">
        <f t="shared" si="4"/>
        <v>7</v>
      </c>
      <c r="G20" s="38">
        <v>70</v>
      </c>
      <c r="H20" s="38"/>
      <c r="I20" s="38"/>
      <c r="J20" s="38"/>
      <c r="K20" s="38">
        <f t="shared" si="0"/>
        <v>70</v>
      </c>
      <c r="L20" s="38">
        <f t="shared" ref="L20:L22" si="7">ROUND((K20*25%),0)</f>
        <v>18</v>
      </c>
      <c r="M20" s="39">
        <v>75</v>
      </c>
      <c r="N20" s="38">
        <f t="shared" si="1"/>
        <v>19</v>
      </c>
      <c r="O20" s="38">
        <v>75</v>
      </c>
      <c r="P20" s="38">
        <f t="shared" si="2"/>
        <v>30</v>
      </c>
      <c r="Q20" s="38">
        <f t="shared" si="5"/>
        <v>74</v>
      </c>
      <c r="R20" s="40" t="str">
        <f t="shared" si="6"/>
        <v>B+</v>
      </c>
      <c r="S20" s="41"/>
      <c r="T20" s="37"/>
    </row>
    <row r="21" spans="1:20" ht="15.75">
      <c r="A21" s="39">
        <v>5</v>
      </c>
      <c r="B21" s="30" t="s">
        <v>110</v>
      </c>
      <c r="C21" s="32" t="s">
        <v>111</v>
      </c>
      <c r="D21" s="14">
        <v>11</v>
      </c>
      <c r="E21" s="39">
        <f t="shared" si="3"/>
        <v>68.75</v>
      </c>
      <c r="F21" s="38">
        <f t="shared" si="4"/>
        <v>7</v>
      </c>
      <c r="G21" s="38">
        <v>70</v>
      </c>
      <c r="H21" s="38"/>
      <c r="I21" s="38"/>
      <c r="J21" s="38"/>
      <c r="K21" s="38">
        <f t="shared" si="0"/>
        <v>70</v>
      </c>
      <c r="L21" s="38">
        <f t="shared" si="7"/>
        <v>18</v>
      </c>
      <c r="M21" s="39">
        <v>85</v>
      </c>
      <c r="N21" s="38">
        <f t="shared" si="1"/>
        <v>21</v>
      </c>
      <c r="O21" s="38">
        <v>75</v>
      </c>
      <c r="P21" s="38">
        <f t="shared" si="2"/>
        <v>30</v>
      </c>
      <c r="Q21" s="38">
        <f t="shared" si="5"/>
        <v>76</v>
      </c>
      <c r="R21" s="40" t="str">
        <f t="shared" si="6"/>
        <v>B+</v>
      </c>
      <c r="S21" s="41"/>
      <c r="T21" s="37"/>
    </row>
    <row r="22" spans="1:20" ht="15.75">
      <c r="A22" s="39">
        <v>6</v>
      </c>
      <c r="B22" s="30">
        <v>1702980085</v>
      </c>
      <c r="C22" s="32" t="s">
        <v>112</v>
      </c>
      <c r="D22" s="14">
        <v>6</v>
      </c>
      <c r="E22" s="39">
        <f t="shared" si="3"/>
        <v>37.5</v>
      </c>
      <c r="F22" s="38">
        <f t="shared" si="4"/>
        <v>4</v>
      </c>
      <c r="G22" s="38">
        <v>50</v>
      </c>
      <c r="H22" s="38"/>
      <c r="I22" s="38"/>
      <c r="J22" s="38"/>
      <c r="K22" s="38">
        <f t="shared" si="0"/>
        <v>50</v>
      </c>
      <c r="L22" s="38">
        <f t="shared" si="7"/>
        <v>13</v>
      </c>
      <c r="M22" s="39">
        <v>75</v>
      </c>
      <c r="N22" s="38">
        <f t="shared" si="1"/>
        <v>19</v>
      </c>
      <c r="O22" s="38">
        <v>65</v>
      </c>
      <c r="P22" s="38">
        <f t="shared" si="2"/>
        <v>26</v>
      </c>
      <c r="Q22" s="38">
        <f t="shared" si="5"/>
        <v>62</v>
      </c>
      <c r="R22" s="40" t="str">
        <f t="shared" si="6"/>
        <v>C+</v>
      </c>
      <c r="S22" s="41"/>
      <c r="T22" s="37"/>
    </row>
    <row r="23" spans="1:20" ht="15.75">
      <c r="A23" s="22">
        <v>7</v>
      </c>
      <c r="B23" s="30">
        <v>1702960103</v>
      </c>
      <c r="C23" s="33" t="s">
        <v>78</v>
      </c>
      <c r="D23" s="14">
        <v>9</v>
      </c>
      <c r="E23" s="22">
        <f t="shared" si="3"/>
        <v>56.25</v>
      </c>
      <c r="F23" s="23">
        <f>ROUND((E23*10%),0)</f>
        <v>6</v>
      </c>
      <c r="G23" s="23">
        <v>70</v>
      </c>
      <c r="H23" s="23"/>
      <c r="I23" s="23"/>
      <c r="J23" s="23"/>
      <c r="K23" s="23">
        <f t="shared" si="0"/>
        <v>70</v>
      </c>
      <c r="L23" s="23">
        <f t="shared" ref="L23:L35" si="8">ROUND((K23*25%),0)</f>
        <v>18</v>
      </c>
      <c r="M23" s="22">
        <v>80</v>
      </c>
      <c r="N23" s="23">
        <f t="shared" si="1"/>
        <v>20</v>
      </c>
      <c r="O23" s="23">
        <v>70</v>
      </c>
      <c r="P23" s="23">
        <f t="shared" si="2"/>
        <v>28</v>
      </c>
      <c r="Q23" s="23">
        <f t="shared" si="5"/>
        <v>72</v>
      </c>
      <c r="R23" s="24" t="str">
        <f t="shared" si="6"/>
        <v>B+</v>
      </c>
    </row>
    <row r="24" spans="1:20" ht="15.75">
      <c r="A24" s="22">
        <v>8</v>
      </c>
      <c r="B24" s="30">
        <v>1702990086</v>
      </c>
      <c r="C24" s="33" t="s">
        <v>79</v>
      </c>
      <c r="D24" s="14">
        <v>14</v>
      </c>
      <c r="E24" s="22">
        <f t="shared" si="3"/>
        <v>87.5</v>
      </c>
      <c r="F24" s="23">
        <f t="shared" si="4"/>
        <v>9</v>
      </c>
      <c r="G24" s="23">
        <v>70</v>
      </c>
      <c r="H24" s="23"/>
      <c r="I24" s="23"/>
      <c r="J24" s="23"/>
      <c r="K24" s="23">
        <f t="shared" si="0"/>
        <v>70</v>
      </c>
      <c r="L24" s="23">
        <f t="shared" si="8"/>
        <v>18</v>
      </c>
      <c r="M24" s="22">
        <v>75</v>
      </c>
      <c r="N24" s="23">
        <f t="shared" si="1"/>
        <v>19</v>
      </c>
      <c r="O24" s="23">
        <v>75</v>
      </c>
      <c r="P24" s="23">
        <f t="shared" si="2"/>
        <v>30</v>
      </c>
      <c r="Q24" s="23">
        <f t="shared" si="5"/>
        <v>76</v>
      </c>
      <c r="R24" s="24" t="str">
        <f t="shared" si="6"/>
        <v>B+</v>
      </c>
    </row>
    <row r="25" spans="1:20" ht="15.75">
      <c r="A25" s="22">
        <v>9</v>
      </c>
      <c r="B25" s="30">
        <v>1702970038</v>
      </c>
      <c r="C25" s="32" t="s">
        <v>80</v>
      </c>
      <c r="D25" s="14">
        <v>10</v>
      </c>
      <c r="E25" s="22">
        <f t="shared" si="3"/>
        <v>62.5</v>
      </c>
      <c r="F25" s="23">
        <f t="shared" si="4"/>
        <v>6</v>
      </c>
      <c r="G25" s="23">
        <v>70</v>
      </c>
      <c r="H25" s="23"/>
      <c r="I25" s="23"/>
      <c r="J25" s="23"/>
      <c r="K25" s="23">
        <f t="shared" si="0"/>
        <v>70</v>
      </c>
      <c r="L25" s="23">
        <f t="shared" si="8"/>
        <v>18</v>
      </c>
      <c r="M25" s="22">
        <v>80</v>
      </c>
      <c r="N25" s="23">
        <f t="shared" si="1"/>
        <v>20</v>
      </c>
      <c r="O25" s="23">
        <v>80</v>
      </c>
      <c r="P25" s="23">
        <f t="shared" si="2"/>
        <v>32</v>
      </c>
      <c r="Q25" s="23">
        <f t="shared" si="5"/>
        <v>76</v>
      </c>
      <c r="R25" s="24" t="str">
        <f t="shared" si="6"/>
        <v>B+</v>
      </c>
    </row>
    <row r="26" spans="1:20" ht="15.75">
      <c r="A26" s="22">
        <v>11</v>
      </c>
      <c r="B26" s="30">
        <v>1702990105</v>
      </c>
      <c r="C26" s="32" t="s">
        <v>121</v>
      </c>
      <c r="D26" s="14">
        <v>8</v>
      </c>
      <c r="E26" s="39">
        <f t="shared" si="3"/>
        <v>50</v>
      </c>
      <c r="F26" s="38">
        <f t="shared" si="4"/>
        <v>5</v>
      </c>
      <c r="G26" s="38">
        <v>70</v>
      </c>
      <c r="H26" s="38"/>
      <c r="I26" s="38"/>
      <c r="J26" s="38"/>
      <c r="K26" s="38">
        <f t="shared" si="0"/>
        <v>70</v>
      </c>
      <c r="L26" s="38">
        <f t="shared" si="8"/>
        <v>18</v>
      </c>
      <c r="M26" s="39">
        <v>70</v>
      </c>
      <c r="N26" s="23">
        <f t="shared" si="1"/>
        <v>18</v>
      </c>
      <c r="O26" s="38">
        <v>70</v>
      </c>
      <c r="P26" s="38">
        <f t="shared" si="2"/>
        <v>28</v>
      </c>
      <c r="Q26" s="38">
        <f t="shared" si="5"/>
        <v>69</v>
      </c>
      <c r="R26" s="40" t="str">
        <f t="shared" si="6"/>
        <v>B+</v>
      </c>
    </row>
    <row r="27" spans="1:20" ht="15.75">
      <c r="A27" s="22">
        <v>12</v>
      </c>
      <c r="B27" s="30">
        <v>1702900092</v>
      </c>
      <c r="C27" s="33" t="s">
        <v>81</v>
      </c>
      <c r="D27" s="14">
        <v>11</v>
      </c>
      <c r="E27" s="39">
        <f t="shared" si="3"/>
        <v>68.75</v>
      </c>
      <c r="F27" s="38">
        <f t="shared" si="4"/>
        <v>7</v>
      </c>
      <c r="G27" s="38">
        <v>70</v>
      </c>
      <c r="H27" s="38"/>
      <c r="I27" s="38"/>
      <c r="J27" s="38"/>
      <c r="K27" s="38">
        <f t="shared" si="0"/>
        <v>70</v>
      </c>
      <c r="L27" s="38">
        <f t="shared" si="8"/>
        <v>18</v>
      </c>
      <c r="M27" s="39">
        <v>80</v>
      </c>
      <c r="N27" s="38">
        <f t="shared" si="1"/>
        <v>20</v>
      </c>
      <c r="O27" s="38">
        <v>80</v>
      </c>
      <c r="P27" s="38">
        <f t="shared" si="2"/>
        <v>32</v>
      </c>
      <c r="Q27" s="38">
        <f t="shared" si="5"/>
        <v>77</v>
      </c>
      <c r="R27" s="40" t="str">
        <f t="shared" si="6"/>
        <v>A-</v>
      </c>
    </row>
    <row r="28" spans="1:20" ht="15.75">
      <c r="A28" s="22">
        <v>13</v>
      </c>
      <c r="B28" s="30">
        <v>1702840006</v>
      </c>
      <c r="C28" s="32" t="s">
        <v>82</v>
      </c>
      <c r="D28" s="14">
        <v>8</v>
      </c>
      <c r="E28" s="39">
        <f t="shared" si="3"/>
        <v>50</v>
      </c>
      <c r="F28" s="38">
        <f t="shared" si="4"/>
        <v>5</v>
      </c>
      <c r="G28" s="38">
        <v>70</v>
      </c>
      <c r="H28" s="38"/>
      <c r="I28" s="38"/>
      <c r="J28" s="38"/>
      <c r="K28" s="38">
        <f t="shared" si="0"/>
        <v>70</v>
      </c>
      <c r="L28" s="38">
        <f t="shared" si="8"/>
        <v>18</v>
      </c>
      <c r="M28" s="39">
        <v>80</v>
      </c>
      <c r="N28" s="38">
        <f t="shared" si="1"/>
        <v>20</v>
      </c>
      <c r="O28" s="38">
        <v>75</v>
      </c>
      <c r="P28" s="38">
        <f t="shared" si="2"/>
        <v>30</v>
      </c>
      <c r="Q28" s="38">
        <f t="shared" si="5"/>
        <v>73</v>
      </c>
      <c r="R28" s="40" t="str">
        <f t="shared" si="6"/>
        <v>B+</v>
      </c>
    </row>
    <row r="29" spans="1:20" ht="15.75">
      <c r="A29" s="22">
        <v>14</v>
      </c>
      <c r="B29" s="30">
        <v>1702960046</v>
      </c>
      <c r="C29" s="33" t="s">
        <v>113</v>
      </c>
      <c r="D29" s="14">
        <v>8</v>
      </c>
      <c r="E29" s="39">
        <f t="shared" si="3"/>
        <v>50</v>
      </c>
      <c r="F29" s="38">
        <f t="shared" si="4"/>
        <v>5</v>
      </c>
      <c r="G29" s="38">
        <v>70</v>
      </c>
      <c r="H29" s="38"/>
      <c r="I29" s="38"/>
      <c r="J29" s="38"/>
      <c r="K29" s="38">
        <f t="shared" si="0"/>
        <v>70</v>
      </c>
      <c r="L29" s="38">
        <f t="shared" si="8"/>
        <v>18</v>
      </c>
      <c r="M29" s="39">
        <v>90</v>
      </c>
      <c r="N29" s="38">
        <f t="shared" si="1"/>
        <v>23</v>
      </c>
      <c r="O29" s="38">
        <v>80</v>
      </c>
      <c r="P29" s="38">
        <f t="shared" si="2"/>
        <v>32</v>
      </c>
      <c r="Q29" s="38">
        <f t="shared" si="5"/>
        <v>78</v>
      </c>
      <c r="R29" s="40" t="str">
        <f t="shared" si="6"/>
        <v>A-</v>
      </c>
    </row>
    <row r="30" spans="1:20" ht="15.75">
      <c r="A30" s="22">
        <v>15</v>
      </c>
      <c r="B30" s="30" t="s">
        <v>119</v>
      </c>
      <c r="C30" s="33" t="s">
        <v>120</v>
      </c>
      <c r="D30" s="14">
        <v>10</v>
      </c>
      <c r="E30" s="39">
        <f t="shared" si="3"/>
        <v>62.5</v>
      </c>
      <c r="F30" s="38">
        <f t="shared" si="4"/>
        <v>6</v>
      </c>
      <c r="G30" s="38">
        <v>70</v>
      </c>
      <c r="H30" s="38"/>
      <c r="I30" s="38"/>
      <c r="J30" s="38"/>
      <c r="K30" s="38">
        <f t="shared" si="0"/>
        <v>70</v>
      </c>
      <c r="L30" s="38">
        <f t="shared" si="8"/>
        <v>18</v>
      </c>
      <c r="M30" s="39">
        <v>90</v>
      </c>
      <c r="N30" s="38">
        <f t="shared" si="1"/>
        <v>23</v>
      </c>
      <c r="O30" s="38">
        <v>75</v>
      </c>
      <c r="P30" s="38">
        <f t="shared" si="2"/>
        <v>30</v>
      </c>
      <c r="Q30" s="38">
        <f t="shared" si="5"/>
        <v>77</v>
      </c>
      <c r="R30" s="40" t="str">
        <f t="shared" si="6"/>
        <v>A-</v>
      </c>
    </row>
    <row r="31" spans="1:20" ht="15.75">
      <c r="A31" s="22">
        <v>16</v>
      </c>
      <c r="B31" s="30">
        <v>1702990062</v>
      </c>
      <c r="C31" s="33" t="s">
        <v>83</v>
      </c>
      <c r="D31" s="14">
        <v>10</v>
      </c>
      <c r="E31" s="39">
        <f t="shared" si="3"/>
        <v>62.5</v>
      </c>
      <c r="F31" s="38">
        <f t="shared" si="4"/>
        <v>6</v>
      </c>
      <c r="G31" s="38">
        <v>50</v>
      </c>
      <c r="H31" s="38"/>
      <c r="I31" s="38"/>
      <c r="J31" s="38"/>
      <c r="K31" s="38">
        <f t="shared" si="0"/>
        <v>50</v>
      </c>
      <c r="L31" s="38">
        <f t="shared" si="8"/>
        <v>13</v>
      </c>
      <c r="M31" s="39">
        <v>80</v>
      </c>
      <c r="N31" s="38">
        <f t="shared" si="1"/>
        <v>20</v>
      </c>
      <c r="O31" s="38">
        <v>70</v>
      </c>
      <c r="P31" s="38">
        <f t="shared" si="2"/>
        <v>28</v>
      </c>
      <c r="Q31" s="38">
        <f t="shared" si="5"/>
        <v>67</v>
      </c>
      <c r="R31" s="40" t="str">
        <f t="shared" si="6"/>
        <v>B</v>
      </c>
    </row>
    <row r="32" spans="1:20" ht="15.75">
      <c r="A32" s="22">
        <v>17</v>
      </c>
      <c r="B32" s="30" t="s">
        <v>114</v>
      </c>
      <c r="C32" s="32" t="s">
        <v>115</v>
      </c>
      <c r="D32" s="14">
        <v>8</v>
      </c>
      <c r="E32" s="22">
        <f t="shared" si="3"/>
        <v>50</v>
      </c>
      <c r="F32" s="23">
        <f t="shared" si="4"/>
        <v>5</v>
      </c>
      <c r="G32" s="23">
        <v>50</v>
      </c>
      <c r="H32" s="23"/>
      <c r="I32" s="23"/>
      <c r="J32" s="23"/>
      <c r="K32" s="23">
        <f t="shared" si="0"/>
        <v>50</v>
      </c>
      <c r="L32" s="23">
        <f t="shared" si="8"/>
        <v>13</v>
      </c>
      <c r="M32" s="22">
        <v>80</v>
      </c>
      <c r="N32" s="23">
        <f t="shared" si="1"/>
        <v>20</v>
      </c>
      <c r="O32" s="23">
        <v>80</v>
      </c>
      <c r="P32" s="23">
        <f t="shared" si="2"/>
        <v>32</v>
      </c>
      <c r="Q32" s="23">
        <f t="shared" si="5"/>
        <v>70</v>
      </c>
      <c r="R32" s="24" t="str">
        <f t="shared" si="6"/>
        <v>B+</v>
      </c>
    </row>
    <row r="33" spans="1:18" ht="15.75">
      <c r="A33" s="22">
        <v>18</v>
      </c>
      <c r="B33" s="30">
        <v>1602950121</v>
      </c>
      <c r="C33" s="32" t="s">
        <v>116</v>
      </c>
      <c r="D33" s="14">
        <v>15</v>
      </c>
      <c r="E33" s="22">
        <f t="shared" si="3"/>
        <v>93.75</v>
      </c>
      <c r="F33" s="23">
        <f t="shared" si="4"/>
        <v>9</v>
      </c>
      <c r="G33" s="23">
        <v>70</v>
      </c>
      <c r="H33" s="23"/>
      <c r="I33" s="23"/>
      <c r="J33" s="23"/>
      <c r="K33" s="23">
        <f t="shared" si="0"/>
        <v>70</v>
      </c>
      <c r="L33" s="23">
        <f t="shared" si="8"/>
        <v>18</v>
      </c>
      <c r="M33" s="22">
        <v>75</v>
      </c>
      <c r="N33" s="23">
        <f t="shared" si="1"/>
        <v>19</v>
      </c>
      <c r="O33" s="23">
        <v>70</v>
      </c>
      <c r="P33" s="23">
        <f t="shared" si="2"/>
        <v>28</v>
      </c>
      <c r="Q33" s="23">
        <f t="shared" si="5"/>
        <v>74</v>
      </c>
      <c r="R33" s="24" t="str">
        <f t="shared" si="6"/>
        <v>B+</v>
      </c>
    </row>
    <row r="34" spans="1:18" ht="15.75">
      <c r="A34" s="22">
        <v>19</v>
      </c>
      <c r="B34" s="30">
        <v>1702990024</v>
      </c>
      <c r="C34" s="32" t="s">
        <v>118</v>
      </c>
      <c r="D34" s="14">
        <v>14</v>
      </c>
      <c r="E34" s="22">
        <f t="shared" si="3"/>
        <v>87.5</v>
      </c>
      <c r="F34" s="23">
        <f t="shared" si="4"/>
        <v>9</v>
      </c>
      <c r="G34" s="23">
        <v>70</v>
      </c>
      <c r="H34" s="23"/>
      <c r="I34" s="23"/>
      <c r="J34" s="23"/>
      <c r="K34" s="23">
        <f t="shared" si="0"/>
        <v>70</v>
      </c>
      <c r="L34" s="23">
        <f t="shared" si="8"/>
        <v>18</v>
      </c>
      <c r="M34" s="22">
        <v>90</v>
      </c>
      <c r="N34" s="23">
        <f t="shared" si="1"/>
        <v>23</v>
      </c>
      <c r="O34" s="23">
        <v>70</v>
      </c>
      <c r="P34" s="23">
        <f t="shared" si="2"/>
        <v>28</v>
      </c>
      <c r="Q34" s="23">
        <f t="shared" si="5"/>
        <v>78</v>
      </c>
      <c r="R34" s="24" t="str">
        <f t="shared" si="6"/>
        <v>A-</v>
      </c>
    </row>
    <row r="35" spans="1:18" ht="16.5" thickBot="1">
      <c r="A35" s="22">
        <v>20</v>
      </c>
      <c r="B35" s="30">
        <v>702970018</v>
      </c>
      <c r="C35" s="32" t="s">
        <v>117</v>
      </c>
      <c r="D35" s="14">
        <v>15</v>
      </c>
      <c r="E35" s="22">
        <f t="shared" si="3"/>
        <v>93.75</v>
      </c>
      <c r="F35" s="23">
        <f t="shared" si="4"/>
        <v>9</v>
      </c>
      <c r="G35" s="23">
        <v>70</v>
      </c>
      <c r="H35" s="23"/>
      <c r="I35" s="23"/>
      <c r="J35" s="23"/>
      <c r="K35" s="23">
        <f t="shared" si="0"/>
        <v>70</v>
      </c>
      <c r="L35" s="23">
        <f t="shared" si="8"/>
        <v>18</v>
      </c>
      <c r="M35" s="22">
        <v>80</v>
      </c>
      <c r="N35" s="23">
        <f t="shared" si="1"/>
        <v>20</v>
      </c>
      <c r="O35" s="23">
        <v>70</v>
      </c>
      <c r="P35" s="23">
        <f t="shared" si="2"/>
        <v>28</v>
      </c>
      <c r="Q35" s="23">
        <f t="shared" si="5"/>
        <v>75</v>
      </c>
      <c r="R35" s="24" t="str">
        <f t="shared" si="6"/>
        <v>B+</v>
      </c>
    </row>
    <row r="36" spans="1:18" ht="16.5" thickTop="1">
      <c r="A36" s="4"/>
      <c r="B36" s="72" t="s">
        <v>24</v>
      </c>
      <c r="C36" s="72"/>
      <c r="D36" s="29"/>
      <c r="E36" s="5">
        <f>AVERAGE(E17:E35)</f>
        <v>68.421052631578945</v>
      </c>
      <c r="F36" s="6">
        <f>AVERAGE(F17:F35)</f>
        <v>6.7894736842105265</v>
      </c>
      <c r="G36" s="7">
        <f>AVERAGE(G17:G35)</f>
        <v>66.84210526315789</v>
      </c>
      <c r="H36" s="7">
        <v>0</v>
      </c>
      <c r="I36" s="5">
        <v>0</v>
      </c>
      <c r="J36" s="5">
        <v>0</v>
      </c>
      <c r="K36" s="5">
        <f t="shared" ref="K36:Q36" si="9">AVERAGE(K17:K35)</f>
        <v>66.84210526315789</v>
      </c>
      <c r="L36" s="6">
        <f t="shared" si="9"/>
        <v>17.210526315789473</v>
      </c>
      <c r="M36" s="5">
        <f t="shared" si="9"/>
        <v>81.315789473684205</v>
      </c>
      <c r="N36" s="6">
        <f t="shared" si="9"/>
        <v>20.526315789473685</v>
      </c>
      <c r="O36" s="5">
        <f t="shared" si="9"/>
        <v>73.684210526315795</v>
      </c>
      <c r="P36" s="6">
        <f t="shared" si="9"/>
        <v>29.473684210526315</v>
      </c>
      <c r="Q36" s="6">
        <f t="shared" si="9"/>
        <v>74</v>
      </c>
      <c r="R36" s="8"/>
    </row>
    <row r="37" spans="1:18" ht="15.75">
      <c r="A37" s="4"/>
      <c r="B37" s="73" t="s">
        <v>25</v>
      </c>
      <c r="C37" s="73"/>
      <c r="D37" s="27"/>
      <c r="E37" s="9">
        <f t="shared" ref="E37:Q37" si="10">MAX(E17:E35)</f>
        <v>93.75</v>
      </c>
      <c r="F37" s="10">
        <f t="shared" si="10"/>
        <v>9</v>
      </c>
      <c r="G37" s="9">
        <f t="shared" si="10"/>
        <v>70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70</v>
      </c>
      <c r="L37" s="10">
        <f t="shared" si="10"/>
        <v>18</v>
      </c>
      <c r="M37" s="9">
        <f t="shared" si="10"/>
        <v>90</v>
      </c>
      <c r="N37" s="10">
        <f t="shared" si="10"/>
        <v>23</v>
      </c>
      <c r="O37" s="9">
        <f t="shared" si="10"/>
        <v>80</v>
      </c>
      <c r="P37" s="10">
        <f t="shared" si="10"/>
        <v>32</v>
      </c>
      <c r="Q37" s="10">
        <f t="shared" si="10"/>
        <v>79</v>
      </c>
      <c r="R37" s="11"/>
    </row>
    <row r="38" spans="1:18" ht="16.5" thickBot="1">
      <c r="A38" s="4"/>
      <c r="B38" s="68" t="s">
        <v>26</v>
      </c>
      <c r="C38" s="68"/>
      <c r="D38" s="28"/>
      <c r="E38" s="12">
        <f t="shared" ref="E38:Q38" si="11">MIN(E17:E35)</f>
        <v>37.5</v>
      </c>
      <c r="F38" s="13">
        <f t="shared" si="11"/>
        <v>4</v>
      </c>
      <c r="G38" s="12">
        <f t="shared" si="11"/>
        <v>50</v>
      </c>
      <c r="H38" s="12">
        <f t="shared" si="11"/>
        <v>0</v>
      </c>
      <c r="I38" s="12">
        <f t="shared" si="11"/>
        <v>0</v>
      </c>
      <c r="J38" s="12">
        <f t="shared" si="11"/>
        <v>0</v>
      </c>
      <c r="K38" s="12">
        <f t="shared" si="11"/>
        <v>50</v>
      </c>
      <c r="L38" s="13">
        <f t="shared" si="11"/>
        <v>13</v>
      </c>
      <c r="M38" s="12">
        <f t="shared" si="11"/>
        <v>70</v>
      </c>
      <c r="N38" s="13">
        <f t="shared" si="11"/>
        <v>18</v>
      </c>
      <c r="O38" s="12">
        <f t="shared" si="11"/>
        <v>65</v>
      </c>
      <c r="P38" s="13">
        <f t="shared" si="11"/>
        <v>26</v>
      </c>
      <c r="Q38" s="13">
        <f t="shared" si="11"/>
        <v>62</v>
      </c>
      <c r="R38" s="11"/>
    </row>
    <row r="39" spans="1:18" ht="16.5" thickTop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 t="s">
        <v>122</v>
      </c>
      <c r="M40" s="2"/>
      <c r="N40" s="2"/>
      <c r="O40" s="2"/>
      <c r="P40" s="2"/>
      <c r="Q40" s="2"/>
      <c r="R40" s="2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27</v>
      </c>
      <c r="M41" s="2"/>
      <c r="N41" s="2"/>
      <c r="O41" s="2"/>
      <c r="P41" s="2"/>
      <c r="Q41" s="2"/>
      <c r="R41" s="2"/>
    </row>
    <row r="42" spans="1:1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 t="s">
        <v>102</v>
      </c>
      <c r="M45" s="2"/>
      <c r="N45" s="2"/>
      <c r="O45" s="2"/>
      <c r="P45" s="2"/>
      <c r="Q45" s="2"/>
      <c r="R45" s="2"/>
    </row>
    <row r="46" spans="1:18" ht="15.75">
      <c r="A46" s="2"/>
      <c r="B46" s="2"/>
      <c r="C46" s="2"/>
      <c r="D46" s="2"/>
      <c r="E46" s="1"/>
      <c r="F46" s="2"/>
      <c r="G46" s="2"/>
      <c r="H46" s="2"/>
      <c r="I46" s="2"/>
      <c r="J46" s="2"/>
      <c r="K46" s="2"/>
      <c r="L46" s="2" t="s">
        <v>103</v>
      </c>
      <c r="M46" s="2"/>
      <c r="N46" s="2"/>
      <c r="O46" s="2"/>
      <c r="P46" s="2"/>
      <c r="Q46" s="2"/>
      <c r="R46" s="2"/>
    </row>
  </sheetData>
  <mergeCells count="34">
    <mergeCell ref="B37:C37"/>
    <mergeCell ref="B38:C38"/>
    <mergeCell ref="P14:P15"/>
    <mergeCell ref="E16:F16"/>
    <mergeCell ref="G16:L16"/>
    <mergeCell ref="M16:N16"/>
    <mergeCell ref="O16:P16"/>
    <mergeCell ref="B36:C36"/>
    <mergeCell ref="J14:J15"/>
    <mergeCell ref="K14:K15"/>
    <mergeCell ref="L14:L15"/>
    <mergeCell ref="M14:M15"/>
    <mergeCell ref="N14:N15"/>
    <mergeCell ref="O14:O15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A1:R1"/>
    <mergeCell ref="A2:R2"/>
    <mergeCell ref="A3:R3"/>
    <mergeCell ref="A5:R5"/>
    <mergeCell ref="A6:R6"/>
    <mergeCell ref="A12:A15"/>
    <mergeCell ref="B12:B15"/>
    <mergeCell ref="C12:C15"/>
    <mergeCell ref="D12:F13"/>
    <mergeCell ref="G12:L13"/>
  </mergeCells>
  <hyperlinks>
    <hyperlink ref="C19" r:id="rId1" display="http://localhost:8082/pesertadidik/detail/aa3c0080-17a2-4029-b566-9f92ccda5427"/>
    <hyperlink ref="C25" r:id="rId2" display="http://localhost:8082/pesertadidik/detail/db997a86-ff29-49c0-ad18-e6887b9c6d96"/>
    <hyperlink ref="C28" r:id="rId3" display="http://localhost:8082/pesertadidik/detail/8d4cce96-a092-4bd0-b044-1cbc20a26195"/>
    <hyperlink ref="C32" r:id="rId4" display="http://localhost:8082/pesertadidik/detail/9dd6681d-74de-4cd3-b69e-b0f2f4033706"/>
    <hyperlink ref="C33" r:id="rId5" display="http://localhost:8082/pesertadidik/detail/5ac38389-a5f9-40ca-b99d-2a52c64f0f39"/>
    <hyperlink ref="C34" r:id="rId6" display="http://localhost:8082/pesertadidik/detail/b6836c09-097e-47e6-9d1b-adfb5b299987"/>
    <hyperlink ref="C35" r:id="rId7" display="http://localhost:8082/pesertadidik/detail/8ab03623-d249-4b9d-b42f-a84fc905c1d9"/>
  </hyperlinks>
  <pageMargins left="0.68" right="0.6" top="0.75" bottom="0.75" header="0.3" footer="0.3"/>
  <pageSetup paperSize="5" scale="70" orientation="landscape" horizontalDpi="4294967293" verticalDpi="1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opLeftCell="A10" zoomScale="85" zoomScaleNormal="85" workbookViewId="0">
      <selection activeCell="F20" sqref="F20"/>
    </sheetView>
  </sheetViews>
  <sheetFormatPr defaultRowHeight="1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6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6.5" customHeight="1" thickBo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.75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>
      <c r="A8" s="2" t="s">
        <v>3</v>
      </c>
      <c r="B8" s="2"/>
      <c r="C8" s="2" t="s">
        <v>29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 t="s">
        <v>100</v>
      </c>
      <c r="N8" s="2"/>
      <c r="P8" s="2"/>
      <c r="Q8" s="2"/>
      <c r="R8" s="2"/>
    </row>
    <row r="9" spans="1:18" ht="15.75">
      <c r="A9" s="2" t="s">
        <v>5</v>
      </c>
      <c r="B9" s="2"/>
      <c r="C9" s="2" t="s">
        <v>98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 t="s">
        <v>101</v>
      </c>
      <c r="N9" s="2"/>
      <c r="P9" s="2"/>
      <c r="Q9" s="2"/>
      <c r="R9" s="2"/>
    </row>
    <row r="10" spans="1:18" ht="15.75">
      <c r="A10" s="2" t="s">
        <v>7</v>
      </c>
      <c r="B10" s="2"/>
      <c r="C10" s="2" t="s">
        <v>99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 t="s">
        <v>31</v>
      </c>
      <c r="N10" s="2"/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54" t="s">
        <v>9</v>
      </c>
      <c r="B12" s="54" t="s">
        <v>10</v>
      </c>
      <c r="C12" s="54" t="s">
        <v>11</v>
      </c>
      <c r="D12" s="57" t="s">
        <v>12</v>
      </c>
      <c r="E12" s="58"/>
      <c r="F12" s="59"/>
      <c r="G12" s="57" t="s">
        <v>13</v>
      </c>
      <c r="H12" s="58"/>
      <c r="I12" s="58"/>
      <c r="J12" s="58"/>
      <c r="K12" s="58"/>
      <c r="L12" s="59"/>
      <c r="M12" s="57" t="s">
        <v>14</v>
      </c>
      <c r="N12" s="59"/>
      <c r="O12" s="57" t="s">
        <v>15</v>
      </c>
      <c r="P12" s="59"/>
      <c r="Q12" s="65" t="s">
        <v>16</v>
      </c>
      <c r="R12" s="65" t="s">
        <v>17</v>
      </c>
    </row>
    <row r="13" spans="1:18" ht="15" customHeight="1">
      <c r="A13" s="56"/>
      <c r="B13" s="56"/>
      <c r="C13" s="56"/>
      <c r="D13" s="60"/>
      <c r="E13" s="61"/>
      <c r="F13" s="62"/>
      <c r="G13" s="60"/>
      <c r="H13" s="61"/>
      <c r="I13" s="61"/>
      <c r="J13" s="61"/>
      <c r="K13" s="61"/>
      <c r="L13" s="62"/>
      <c r="M13" s="60"/>
      <c r="N13" s="62"/>
      <c r="O13" s="60"/>
      <c r="P13" s="62"/>
      <c r="Q13" s="67"/>
      <c r="R13" s="67"/>
    </row>
    <row r="14" spans="1:18" ht="15" customHeight="1">
      <c r="A14" s="56"/>
      <c r="B14" s="56"/>
      <c r="C14" s="56"/>
      <c r="D14" s="54" t="s">
        <v>23</v>
      </c>
      <c r="E14" s="63" t="s">
        <v>30</v>
      </c>
      <c r="F14" s="63">
        <v>0.1</v>
      </c>
      <c r="G14" s="54" t="s">
        <v>18</v>
      </c>
      <c r="H14" s="54" t="s">
        <v>19</v>
      </c>
      <c r="I14" s="54" t="s">
        <v>20</v>
      </c>
      <c r="J14" s="54" t="s">
        <v>21</v>
      </c>
      <c r="K14" s="65" t="s">
        <v>22</v>
      </c>
      <c r="L14" s="63">
        <v>0.25</v>
      </c>
      <c r="M14" s="54" t="s">
        <v>23</v>
      </c>
      <c r="N14" s="63">
        <v>0.25</v>
      </c>
      <c r="O14" s="54" t="s">
        <v>23</v>
      </c>
      <c r="P14" s="63">
        <v>0.4</v>
      </c>
      <c r="Q14" s="67"/>
      <c r="R14" s="67"/>
    </row>
    <row r="15" spans="1:18" ht="15" customHeight="1">
      <c r="A15" s="55"/>
      <c r="B15" s="55"/>
      <c r="C15" s="55"/>
      <c r="D15" s="55"/>
      <c r="E15" s="64"/>
      <c r="F15" s="64"/>
      <c r="G15" s="55"/>
      <c r="H15" s="55"/>
      <c r="I15" s="55"/>
      <c r="J15" s="55"/>
      <c r="K15" s="66"/>
      <c r="L15" s="64"/>
      <c r="M15" s="55"/>
      <c r="N15" s="64"/>
      <c r="O15" s="55"/>
      <c r="P15" s="64"/>
      <c r="Q15" s="66"/>
      <c r="R15" s="66"/>
    </row>
    <row r="16" spans="1:18" ht="15.75" customHeight="1">
      <c r="A16" s="21">
        <v>1</v>
      </c>
      <c r="B16" s="21">
        <v>2</v>
      </c>
      <c r="C16" s="21">
        <v>3</v>
      </c>
      <c r="D16" s="26"/>
      <c r="E16" s="69">
        <v>5</v>
      </c>
      <c r="F16" s="70"/>
      <c r="G16" s="69">
        <v>6</v>
      </c>
      <c r="H16" s="71"/>
      <c r="I16" s="71"/>
      <c r="J16" s="71"/>
      <c r="K16" s="71"/>
      <c r="L16" s="70"/>
      <c r="M16" s="69">
        <v>7</v>
      </c>
      <c r="N16" s="70"/>
      <c r="O16" s="69">
        <v>8</v>
      </c>
      <c r="P16" s="70"/>
      <c r="Q16" s="21">
        <v>9</v>
      </c>
      <c r="R16" s="21">
        <v>10</v>
      </c>
    </row>
    <row r="17" spans="1:18" ht="15.75">
      <c r="A17" s="22">
        <v>1</v>
      </c>
      <c r="B17" s="34">
        <v>1702940147</v>
      </c>
      <c r="C17" s="42" t="s">
        <v>104</v>
      </c>
      <c r="D17" s="14">
        <v>10</v>
      </c>
      <c r="E17" s="22">
        <f>(D17/16)*100</f>
        <v>62.5</v>
      </c>
      <c r="F17" s="23">
        <f>ROUND((E17*10%),0)</f>
        <v>6</v>
      </c>
      <c r="G17" s="23">
        <v>75</v>
      </c>
      <c r="H17" s="23"/>
      <c r="I17" s="23"/>
      <c r="J17" s="23"/>
      <c r="K17" s="23">
        <f t="shared" ref="K17:K31" si="0">AVERAGE(G17:J17)</f>
        <v>75</v>
      </c>
      <c r="L17" s="23">
        <f>ROUND((K17*25%),0)</f>
        <v>19</v>
      </c>
      <c r="M17" s="22">
        <v>80</v>
      </c>
      <c r="N17" s="23">
        <f t="shared" ref="N17:N31" si="1">ROUND((M17*25%),0)</f>
        <v>20</v>
      </c>
      <c r="O17" s="23">
        <v>80</v>
      </c>
      <c r="P17" s="23">
        <f t="shared" ref="P17:P31" si="2">ROUND((O17*40%),0)</f>
        <v>32</v>
      </c>
      <c r="Q17" s="23">
        <f>ROUND((F17+L17+N17+P17),0)</f>
        <v>77</v>
      </c>
      <c r="R17" s="24" t="str">
        <f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18" ht="15.75">
      <c r="A18" s="22"/>
      <c r="B18" s="34">
        <v>1702950029</v>
      </c>
      <c r="C18" s="42" t="s">
        <v>85</v>
      </c>
      <c r="D18" s="14">
        <v>10</v>
      </c>
      <c r="E18" s="22">
        <f>(D18/16)*100</f>
        <v>62.5</v>
      </c>
      <c r="F18" s="23">
        <f>ROUND((E18*10%),0)</f>
        <v>6</v>
      </c>
      <c r="G18" s="23">
        <v>70</v>
      </c>
      <c r="H18" s="23"/>
      <c r="I18" s="23"/>
      <c r="J18" s="23"/>
      <c r="K18" s="23">
        <f t="shared" si="0"/>
        <v>70</v>
      </c>
      <c r="L18" s="23">
        <f>ROUND((K18*25%),0)</f>
        <v>18</v>
      </c>
      <c r="M18" s="22">
        <v>80</v>
      </c>
      <c r="N18" s="23">
        <f t="shared" si="1"/>
        <v>20</v>
      </c>
      <c r="O18" s="23">
        <v>80</v>
      </c>
      <c r="P18" s="23">
        <f t="shared" si="2"/>
        <v>32</v>
      </c>
      <c r="Q18" s="23">
        <f>ROUND((F18+L18+N18+P18),0)</f>
        <v>76</v>
      </c>
      <c r="R18" s="24" t="str">
        <f>IF(Q18&gt;=80,"A",IF(Q18&gt;=76.25,"A-",IF(Q18&gt;=68.75,"B+",IF(Q18&gt;=65,"B",IF(Q18&gt;=62.5,"B-",IF(Q18&gt;=57.5,"C+",IF(Q18&gt;=55,"C",IF(Q18&gt;=51.25,"C-",IF(Q18&gt;=43.75,"D+",IF(Q18&gt;=40,"D","E"))))))))))</f>
        <v>B+</v>
      </c>
    </row>
    <row r="19" spans="1:18" ht="15.75">
      <c r="A19" s="22">
        <v>2</v>
      </c>
      <c r="B19" s="34">
        <v>1702970080</v>
      </c>
      <c r="C19" s="42" t="s">
        <v>86</v>
      </c>
      <c r="D19" s="14">
        <v>12</v>
      </c>
      <c r="E19" s="22">
        <f t="shared" ref="E19:E31" si="3">(D19/16)*100</f>
        <v>75</v>
      </c>
      <c r="F19" s="23">
        <f t="shared" ref="F19:F31" si="4">ROUND((E19*10%),0)</f>
        <v>8</v>
      </c>
      <c r="G19" s="23">
        <v>70</v>
      </c>
      <c r="H19" s="23"/>
      <c r="I19" s="23"/>
      <c r="J19" s="23"/>
      <c r="K19" s="23">
        <f t="shared" si="0"/>
        <v>70</v>
      </c>
      <c r="L19" s="23">
        <f>ROUND((K19*25%),0)</f>
        <v>18</v>
      </c>
      <c r="M19" s="22">
        <v>75</v>
      </c>
      <c r="N19" s="23">
        <f t="shared" si="1"/>
        <v>19</v>
      </c>
      <c r="O19" s="23">
        <v>80</v>
      </c>
      <c r="P19" s="23">
        <f t="shared" si="2"/>
        <v>32</v>
      </c>
      <c r="Q19" s="23">
        <f t="shared" ref="Q19:Q31" si="5">ROUND((F19+L19+N19+P19),0)</f>
        <v>77</v>
      </c>
      <c r="R19" s="24" t="str">
        <f t="shared" ref="R19:R31" si="6">IF(Q19&gt;=80,"A",IF(Q19&gt;=76.25,"A-",IF(Q19&gt;=68.75,"B+",IF(Q19&gt;=65,"B",IF(Q19&gt;=62.5,"B-",IF(Q19&gt;=57.5,"C+",IF(Q19&gt;=55,"C",IF(Q19&gt;=51.25,"C-",IF(Q19&gt;=43.75,"D+",IF(Q19&gt;=40,"D","E"))))))))))</f>
        <v>A-</v>
      </c>
    </row>
    <row r="20" spans="1:18" ht="15.75">
      <c r="A20" s="22">
        <v>3</v>
      </c>
      <c r="B20" s="34">
        <v>1702950104</v>
      </c>
      <c r="C20" s="44" t="s">
        <v>87</v>
      </c>
      <c r="D20" s="14">
        <v>15</v>
      </c>
      <c r="E20" s="22">
        <f t="shared" si="3"/>
        <v>93.75</v>
      </c>
      <c r="F20" s="23">
        <f>ROUND((E20*10%),0)</f>
        <v>9</v>
      </c>
      <c r="G20" s="23">
        <v>70</v>
      </c>
      <c r="H20" s="23"/>
      <c r="I20" s="23"/>
      <c r="J20" s="23"/>
      <c r="K20" s="23">
        <f t="shared" si="0"/>
        <v>70</v>
      </c>
      <c r="L20" s="23">
        <f t="shared" ref="L20:L31" si="7">ROUND((K20*25%),0)</f>
        <v>18</v>
      </c>
      <c r="M20" s="22">
        <v>90</v>
      </c>
      <c r="N20" s="23">
        <f t="shared" si="1"/>
        <v>23</v>
      </c>
      <c r="O20" s="23">
        <v>80</v>
      </c>
      <c r="P20" s="23">
        <f t="shared" si="2"/>
        <v>32</v>
      </c>
      <c r="Q20" s="23">
        <f t="shared" si="5"/>
        <v>82</v>
      </c>
      <c r="R20" s="24" t="str">
        <f t="shared" si="6"/>
        <v>A</v>
      </c>
    </row>
    <row r="21" spans="1:18" ht="15.75">
      <c r="A21" s="22">
        <v>4</v>
      </c>
      <c r="B21" s="34">
        <v>1702790059</v>
      </c>
      <c r="C21" s="42" t="s">
        <v>88</v>
      </c>
      <c r="D21" s="14">
        <v>14</v>
      </c>
      <c r="E21" s="22">
        <f t="shared" si="3"/>
        <v>87.5</v>
      </c>
      <c r="F21" s="23">
        <f>ROUND((E21*10%),0)</f>
        <v>9</v>
      </c>
      <c r="G21" s="23">
        <v>75</v>
      </c>
      <c r="H21" s="23"/>
      <c r="I21" s="23"/>
      <c r="J21" s="23"/>
      <c r="K21" s="23">
        <f t="shared" si="0"/>
        <v>75</v>
      </c>
      <c r="L21" s="23">
        <f t="shared" si="7"/>
        <v>19</v>
      </c>
      <c r="M21" s="22">
        <v>80</v>
      </c>
      <c r="N21" s="23">
        <f t="shared" si="1"/>
        <v>20</v>
      </c>
      <c r="O21" s="23">
        <v>80</v>
      </c>
      <c r="P21" s="23">
        <f t="shared" si="2"/>
        <v>32</v>
      </c>
      <c r="Q21" s="23">
        <f t="shared" si="5"/>
        <v>80</v>
      </c>
      <c r="R21" s="24" t="str">
        <f t="shared" si="6"/>
        <v>A</v>
      </c>
    </row>
    <row r="22" spans="1:18" ht="15.75">
      <c r="A22" s="22">
        <v>5</v>
      </c>
      <c r="B22" s="34">
        <v>1702920073</v>
      </c>
      <c r="C22" s="42" t="s">
        <v>89</v>
      </c>
      <c r="D22" s="14">
        <v>10</v>
      </c>
      <c r="E22" s="22">
        <f t="shared" si="3"/>
        <v>62.5</v>
      </c>
      <c r="F22" s="23">
        <f t="shared" si="4"/>
        <v>6</v>
      </c>
      <c r="G22" s="23">
        <v>60</v>
      </c>
      <c r="H22" s="23"/>
      <c r="I22" s="23"/>
      <c r="J22" s="23"/>
      <c r="K22" s="23">
        <f t="shared" si="0"/>
        <v>60</v>
      </c>
      <c r="L22" s="23">
        <f t="shared" si="7"/>
        <v>15</v>
      </c>
      <c r="M22" s="22">
        <v>70</v>
      </c>
      <c r="N22" s="23">
        <f t="shared" si="1"/>
        <v>18</v>
      </c>
      <c r="O22" s="23">
        <v>75</v>
      </c>
      <c r="P22" s="23">
        <f t="shared" si="2"/>
        <v>30</v>
      </c>
      <c r="Q22" s="23">
        <f t="shared" si="5"/>
        <v>69</v>
      </c>
      <c r="R22" s="24" t="str">
        <f t="shared" si="6"/>
        <v>B+</v>
      </c>
    </row>
    <row r="23" spans="1:18" ht="15.75">
      <c r="A23" s="22">
        <v>6</v>
      </c>
      <c r="B23" s="34">
        <v>1702950082</v>
      </c>
      <c r="C23" s="42" t="s">
        <v>90</v>
      </c>
      <c r="D23" s="14">
        <v>10</v>
      </c>
      <c r="E23" s="22">
        <f t="shared" si="3"/>
        <v>62.5</v>
      </c>
      <c r="F23" s="23">
        <f t="shared" si="4"/>
        <v>6</v>
      </c>
      <c r="G23" s="23">
        <v>60</v>
      </c>
      <c r="H23" s="23"/>
      <c r="I23" s="23"/>
      <c r="J23" s="23"/>
      <c r="K23" s="23">
        <f t="shared" si="0"/>
        <v>60</v>
      </c>
      <c r="L23" s="23">
        <f t="shared" si="7"/>
        <v>15</v>
      </c>
      <c r="M23" s="22">
        <v>70</v>
      </c>
      <c r="N23" s="23">
        <f t="shared" si="1"/>
        <v>18</v>
      </c>
      <c r="O23" s="23">
        <v>75</v>
      </c>
      <c r="P23" s="23">
        <f t="shared" si="2"/>
        <v>30</v>
      </c>
      <c r="Q23" s="23">
        <f t="shared" si="5"/>
        <v>69</v>
      </c>
      <c r="R23" s="24" t="str">
        <f t="shared" si="6"/>
        <v>B+</v>
      </c>
    </row>
    <row r="24" spans="1:18" ht="15.75">
      <c r="A24" s="22">
        <v>7</v>
      </c>
      <c r="B24" s="35">
        <v>1702870098</v>
      </c>
      <c r="C24" s="43" t="s">
        <v>91</v>
      </c>
      <c r="D24" s="14">
        <v>14</v>
      </c>
      <c r="E24" s="22">
        <f t="shared" si="3"/>
        <v>87.5</v>
      </c>
      <c r="F24" s="23">
        <f t="shared" si="4"/>
        <v>9</v>
      </c>
      <c r="G24" s="23">
        <v>70</v>
      </c>
      <c r="H24" s="23"/>
      <c r="I24" s="23"/>
      <c r="J24" s="23"/>
      <c r="K24" s="23">
        <f t="shared" si="0"/>
        <v>70</v>
      </c>
      <c r="L24" s="23">
        <f t="shared" si="7"/>
        <v>18</v>
      </c>
      <c r="M24" s="22">
        <v>75</v>
      </c>
      <c r="N24" s="23">
        <f t="shared" si="1"/>
        <v>19</v>
      </c>
      <c r="O24" s="23">
        <v>80</v>
      </c>
      <c r="P24" s="23">
        <f t="shared" si="2"/>
        <v>32</v>
      </c>
      <c r="Q24" s="23">
        <f t="shared" si="5"/>
        <v>78</v>
      </c>
      <c r="R24" s="24" t="str">
        <f t="shared" si="6"/>
        <v>A-</v>
      </c>
    </row>
    <row r="25" spans="1:18" ht="15.75">
      <c r="A25" s="22">
        <v>8</v>
      </c>
      <c r="B25" s="34">
        <v>1702940047</v>
      </c>
      <c r="C25" s="42" t="s">
        <v>92</v>
      </c>
      <c r="D25" s="14">
        <v>10</v>
      </c>
      <c r="E25" s="22">
        <f t="shared" si="3"/>
        <v>62.5</v>
      </c>
      <c r="F25" s="23">
        <f t="shared" si="4"/>
        <v>6</v>
      </c>
      <c r="G25" s="23">
        <v>65</v>
      </c>
      <c r="H25" s="23"/>
      <c r="I25" s="23"/>
      <c r="J25" s="23"/>
      <c r="K25" s="23">
        <f t="shared" si="0"/>
        <v>65</v>
      </c>
      <c r="L25" s="23">
        <f t="shared" si="7"/>
        <v>16</v>
      </c>
      <c r="M25" s="22">
        <v>70</v>
      </c>
      <c r="N25" s="23">
        <f t="shared" si="1"/>
        <v>18</v>
      </c>
      <c r="O25" s="23">
        <v>75</v>
      </c>
      <c r="P25" s="23">
        <f t="shared" si="2"/>
        <v>30</v>
      </c>
      <c r="Q25" s="23">
        <f t="shared" si="5"/>
        <v>70</v>
      </c>
      <c r="R25" s="24" t="str">
        <f t="shared" si="6"/>
        <v>B+</v>
      </c>
    </row>
    <row r="26" spans="1:18" ht="15.75">
      <c r="A26" s="22">
        <v>9</v>
      </c>
      <c r="B26" s="34">
        <v>1702950076</v>
      </c>
      <c r="C26" s="42" t="s">
        <v>93</v>
      </c>
      <c r="D26" s="14">
        <v>10</v>
      </c>
      <c r="E26" s="22">
        <f t="shared" si="3"/>
        <v>62.5</v>
      </c>
      <c r="F26" s="23">
        <f t="shared" si="4"/>
        <v>6</v>
      </c>
      <c r="G26" s="23">
        <v>70</v>
      </c>
      <c r="H26" s="23"/>
      <c r="I26" s="23"/>
      <c r="J26" s="23"/>
      <c r="K26" s="23">
        <f t="shared" si="0"/>
        <v>70</v>
      </c>
      <c r="L26" s="23">
        <f t="shared" si="7"/>
        <v>18</v>
      </c>
      <c r="M26" s="22">
        <v>70</v>
      </c>
      <c r="N26" s="23">
        <f t="shared" si="1"/>
        <v>18</v>
      </c>
      <c r="O26" s="23">
        <v>75</v>
      </c>
      <c r="P26" s="23">
        <f t="shared" si="2"/>
        <v>30</v>
      </c>
      <c r="Q26" s="23">
        <f t="shared" si="5"/>
        <v>72</v>
      </c>
      <c r="R26" s="24" t="str">
        <f t="shared" si="6"/>
        <v>B+</v>
      </c>
    </row>
    <row r="27" spans="1:18" ht="15.75">
      <c r="A27" s="22">
        <v>10</v>
      </c>
      <c r="B27" s="34">
        <v>1702950051</v>
      </c>
      <c r="C27" s="42" t="s">
        <v>94</v>
      </c>
      <c r="D27" s="14">
        <v>10</v>
      </c>
      <c r="E27" s="22">
        <f t="shared" si="3"/>
        <v>62.5</v>
      </c>
      <c r="F27" s="23">
        <f t="shared" si="4"/>
        <v>6</v>
      </c>
      <c r="G27" s="23">
        <v>70</v>
      </c>
      <c r="H27" s="23"/>
      <c r="I27" s="23"/>
      <c r="J27" s="23"/>
      <c r="K27" s="23">
        <f t="shared" si="0"/>
        <v>70</v>
      </c>
      <c r="L27" s="23">
        <f t="shared" si="7"/>
        <v>18</v>
      </c>
      <c r="M27" s="22">
        <v>70</v>
      </c>
      <c r="N27" s="23">
        <f t="shared" si="1"/>
        <v>18</v>
      </c>
      <c r="O27" s="23">
        <v>80</v>
      </c>
      <c r="P27" s="23">
        <f t="shared" si="2"/>
        <v>32</v>
      </c>
      <c r="Q27" s="23">
        <f t="shared" si="5"/>
        <v>74</v>
      </c>
      <c r="R27" s="24" t="str">
        <f t="shared" si="6"/>
        <v>B+</v>
      </c>
    </row>
    <row r="28" spans="1:18" ht="15.75">
      <c r="A28" s="22">
        <v>12</v>
      </c>
      <c r="B28" s="34">
        <v>1702810061</v>
      </c>
      <c r="C28" s="42" t="s">
        <v>95</v>
      </c>
      <c r="D28" s="14">
        <v>15</v>
      </c>
      <c r="E28" s="22">
        <f t="shared" si="3"/>
        <v>93.75</v>
      </c>
      <c r="F28" s="23">
        <f t="shared" si="4"/>
        <v>9</v>
      </c>
      <c r="G28" s="23">
        <v>75</v>
      </c>
      <c r="H28" s="23"/>
      <c r="I28" s="23"/>
      <c r="J28" s="23"/>
      <c r="K28" s="23">
        <f t="shared" si="0"/>
        <v>75</v>
      </c>
      <c r="L28" s="23">
        <f t="shared" si="7"/>
        <v>19</v>
      </c>
      <c r="M28" s="22">
        <v>80</v>
      </c>
      <c r="N28" s="23">
        <f t="shared" si="1"/>
        <v>20</v>
      </c>
      <c r="O28" s="23">
        <v>80</v>
      </c>
      <c r="P28" s="23">
        <f t="shared" si="2"/>
        <v>32</v>
      </c>
      <c r="Q28" s="23">
        <f t="shared" si="5"/>
        <v>80</v>
      </c>
      <c r="R28" s="24" t="str">
        <f t="shared" si="6"/>
        <v>A</v>
      </c>
    </row>
    <row r="29" spans="1:18" ht="15.75">
      <c r="A29" s="22">
        <v>13</v>
      </c>
      <c r="B29" s="34" t="s">
        <v>105</v>
      </c>
      <c r="C29" s="42" t="s">
        <v>106</v>
      </c>
      <c r="D29" s="14">
        <v>15</v>
      </c>
      <c r="E29" s="22">
        <f t="shared" si="3"/>
        <v>93.75</v>
      </c>
      <c r="F29" s="23">
        <f t="shared" si="4"/>
        <v>9</v>
      </c>
      <c r="G29" s="23">
        <v>75</v>
      </c>
      <c r="H29" s="23"/>
      <c r="I29" s="23"/>
      <c r="J29" s="23"/>
      <c r="K29" s="23">
        <f t="shared" si="0"/>
        <v>75</v>
      </c>
      <c r="L29" s="23">
        <f t="shared" si="7"/>
        <v>19</v>
      </c>
      <c r="M29" s="22">
        <v>80</v>
      </c>
      <c r="N29" s="23">
        <f t="shared" si="1"/>
        <v>20</v>
      </c>
      <c r="O29" s="23">
        <v>85</v>
      </c>
      <c r="P29" s="23">
        <f t="shared" si="2"/>
        <v>34</v>
      </c>
      <c r="Q29" s="23">
        <f t="shared" si="5"/>
        <v>82</v>
      </c>
      <c r="R29" s="24" t="str">
        <f t="shared" si="6"/>
        <v>A</v>
      </c>
    </row>
    <row r="30" spans="1:18" ht="15.75">
      <c r="A30" s="22">
        <v>14</v>
      </c>
      <c r="B30" s="34">
        <v>1702780039</v>
      </c>
      <c r="C30" s="42" t="s">
        <v>96</v>
      </c>
      <c r="D30" s="14">
        <v>10</v>
      </c>
      <c r="E30" s="22">
        <f t="shared" si="3"/>
        <v>62.5</v>
      </c>
      <c r="F30" s="23">
        <f t="shared" si="4"/>
        <v>6</v>
      </c>
      <c r="G30" s="23">
        <v>75</v>
      </c>
      <c r="H30" s="23"/>
      <c r="I30" s="23"/>
      <c r="J30" s="23"/>
      <c r="K30" s="23">
        <f t="shared" si="0"/>
        <v>75</v>
      </c>
      <c r="L30" s="23">
        <f t="shared" si="7"/>
        <v>19</v>
      </c>
      <c r="M30" s="22">
        <v>75</v>
      </c>
      <c r="N30" s="23">
        <f t="shared" si="1"/>
        <v>19</v>
      </c>
      <c r="O30" s="23">
        <v>80</v>
      </c>
      <c r="P30" s="23">
        <f t="shared" si="2"/>
        <v>32</v>
      </c>
      <c r="Q30" s="23">
        <f t="shared" si="5"/>
        <v>76</v>
      </c>
      <c r="R30" s="24" t="str">
        <f t="shared" si="6"/>
        <v>B+</v>
      </c>
    </row>
    <row r="31" spans="1:18" ht="16.5" thickBot="1">
      <c r="A31" s="22">
        <v>15</v>
      </c>
      <c r="B31" s="34">
        <v>1702970079</v>
      </c>
      <c r="C31" s="42" t="s">
        <v>97</v>
      </c>
      <c r="D31" s="14">
        <v>15</v>
      </c>
      <c r="E31" s="22">
        <f t="shared" si="3"/>
        <v>93.75</v>
      </c>
      <c r="F31" s="23">
        <f t="shared" si="4"/>
        <v>9</v>
      </c>
      <c r="G31" s="23">
        <v>70</v>
      </c>
      <c r="H31" s="23"/>
      <c r="I31" s="23"/>
      <c r="J31" s="23"/>
      <c r="K31" s="23">
        <f t="shared" si="0"/>
        <v>70</v>
      </c>
      <c r="L31" s="23">
        <f t="shared" si="7"/>
        <v>18</v>
      </c>
      <c r="M31" s="22">
        <v>70</v>
      </c>
      <c r="N31" s="23">
        <f t="shared" si="1"/>
        <v>18</v>
      </c>
      <c r="O31" s="23">
        <v>75</v>
      </c>
      <c r="P31" s="23">
        <f t="shared" si="2"/>
        <v>30</v>
      </c>
      <c r="Q31" s="23">
        <f t="shared" si="5"/>
        <v>75</v>
      </c>
      <c r="R31" s="24" t="str">
        <f t="shared" si="6"/>
        <v>B+</v>
      </c>
    </row>
    <row r="32" spans="1:18" ht="16.5" thickTop="1">
      <c r="A32" s="4"/>
      <c r="B32" s="72" t="s">
        <v>24</v>
      </c>
      <c r="C32" s="72"/>
      <c r="D32" s="29"/>
      <c r="E32" s="5">
        <f>AVERAGE(E17:E31)</f>
        <v>75</v>
      </c>
      <c r="F32" s="6">
        <f>AVERAGE(F17:F31)</f>
        <v>7.333333333333333</v>
      </c>
      <c r="G32" s="7">
        <f>AVERAGE(G17:G31)</f>
        <v>70</v>
      </c>
      <c r="H32" s="7">
        <v>0</v>
      </c>
      <c r="I32" s="5">
        <v>0</v>
      </c>
      <c r="J32" s="5">
        <f>I36</f>
        <v>0</v>
      </c>
      <c r="K32" s="5">
        <f t="shared" ref="K32:Q32" si="8">AVERAGE(K17:K31)</f>
        <v>70</v>
      </c>
      <c r="L32" s="6">
        <f t="shared" si="8"/>
        <v>17.8</v>
      </c>
      <c r="M32" s="5">
        <f t="shared" si="8"/>
        <v>75.666666666666671</v>
      </c>
      <c r="N32" s="6">
        <f t="shared" si="8"/>
        <v>19.2</v>
      </c>
      <c r="O32" s="5">
        <f t="shared" si="8"/>
        <v>78.666666666666671</v>
      </c>
      <c r="P32" s="6">
        <f t="shared" si="8"/>
        <v>31.466666666666665</v>
      </c>
      <c r="Q32" s="6">
        <f t="shared" si="8"/>
        <v>75.8</v>
      </c>
      <c r="R32" s="8"/>
    </row>
    <row r="33" spans="1:18" ht="15.75">
      <c r="A33" s="4"/>
      <c r="B33" s="73" t="s">
        <v>25</v>
      </c>
      <c r="C33" s="73"/>
      <c r="D33" s="27"/>
      <c r="E33" s="9">
        <f t="shared" ref="E33:Q33" si="9">MAX(E17:E31)</f>
        <v>93.75</v>
      </c>
      <c r="F33" s="10">
        <f t="shared" si="9"/>
        <v>9</v>
      </c>
      <c r="G33" s="9">
        <f t="shared" si="9"/>
        <v>75</v>
      </c>
      <c r="H33" s="9">
        <f t="shared" si="9"/>
        <v>0</v>
      </c>
      <c r="I33" s="9">
        <f t="shared" si="9"/>
        <v>0</v>
      </c>
      <c r="J33" s="9">
        <f t="shared" si="9"/>
        <v>0</v>
      </c>
      <c r="K33" s="9">
        <f t="shared" si="9"/>
        <v>75</v>
      </c>
      <c r="L33" s="10">
        <f t="shared" si="9"/>
        <v>19</v>
      </c>
      <c r="M33" s="9">
        <f t="shared" si="9"/>
        <v>90</v>
      </c>
      <c r="N33" s="10">
        <f t="shared" si="9"/>
        <v>23</v>
      </c>
      <c r="O33" s="9">
        <f t="shared" si="9"/>
        <v>85</v>
      </c>
      <c r="P33" s="10">
        <f t="shared" si="9"/>
        <v>34</v>
      </c>
      <c r="Q33" s="10">
        <f t="shared" si="9"/>
        <v>82</v>
      </c>
      <c r="R33" s="11"/>
    </row>
    <row r="34" spans="1:18" ht="16.5" thickBot="1">
      <c r="A34" s="4"/>
      <c r="B34" s="68" t="s">
        <v>26</v>
      </c>
      <c r="C34" s="68"/>
      <c r="D34" s="28"/>
      <c r="E34" s="12">
        <f t="shared" ref="E34:Q34" si="10">MIN(E17:E31)</f>
        <v>62.5</v>
      </c>
      <c r="F34" s="13">
        <f t="shared" si="10"/>
        <v>6</v>
      </c>
      <c r="G34" s="12">
        <f t="shared" si="10"/>
        <v>60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60</v>
      </c>
      <c r="L34" s="13">
        <f t="shared" si="10"/>
        <v>15</v>
      </c>
      <c r="M34" s="12">
        <f t="shared" si="10"/>
        <v>70</v>
      </c>
      <c r="N34" s="13">
        <f t="shared" si="10"/>
        <v>18</v>
      </c>
      <c r="O34" s="12">
        <f t="shared" si="10"/>
        <v>75</v>
      </c>
      <c r="P34" s="13">
        <f t="shared" si="10"/>
        <v>30</v>
      </c>
      <c r="Q34" s="13">
        <f t="shared" si="10"/>
        <v>69</v>
      </c>
      <c r="R34" s="11"/>
    </row>
    <row r="35" spans="1:18" ht="16.5" thickTop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 t="s">
        <v>107</v>
      </c>
      <c r="M36" s="2"/>
      <c r="N36" s="2"/>
      <c r="O36" s="2"/>
      <c r="P36" s="2"/>
      <c r="Q36" s="2"/>
      <c r="R36" s="2"/>
    </row>
    <row r="37" spans="1:18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27</v>
      </c>
      <c r="M37" s="2"/>
      <c r="N37" s="2"/>
      <c r="O37" s="2"/>
      <c r="P37" s="2"/>
      <c r="Q37" s="2"/>
      <c r="R37" s="2"/>
    </row>
    <row r="38" spans="1:18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 t="s">
        <v>102</v>
      </c>
      <c r="M41" s="2"/>
      <c r="N41" s="2"/>
      <c r="O41" s="2"/>
      <c r="P41" s="2"/>
      <c r="Q41" s="2"/>
      <c r="R41" s="2"/>
    </row>
    <row r="42" spans="1:18" ht="15.75">
      <c r="A42" s="2"/>
      <c r="B42" s="2"/>
      <c r="C42" s="2"/>
      <c r="D42" s="2"/>
      <c r="E42" s="1"/>
      <c r="F42" s="2"/>
      <c r="G42" s="2"/>
      <c r="H42" s="2"/>
      <c r="I42" s="2"/>
      <c r="J42" s="2"/>
      <c r="K42" s="2"/>
      <c r="L42" s="2" t="s">
        <v>103</v>
      </c>
      <c r="M42" s="2"/>
      <c r="N42" s="2"/>
      <c r="O42" s="2"/>
      <c r="P42" s="2"/>
      <c r="Q42" s="2"/>
      <c r="R42" s="2"/>
    </row>
  </sheetData>
  <mergeCells count="34">
    <mergeCell ref="B33:C33"/>
    <mergeCell ref="B34:C34"/>
    <mergeCell ref="P14:P15"/>
    <mergeCell ref="E16:F16"/>
    <mergeCell ref="G16:L16"/>
    <mergeCell ref="M16:N16"/>
    <mergeCell ref="O16:P16"/>
    <mergeCell ref="B32:C32"/>
    <mergeCell ref="J14:J15"/>
    <mergeCell ref="K14:K15"/>
    <mergeCell ref="L14:L15"/>
    <mergeCell ref="M14:M15"/>
    <mergeCell ref="N14:N15"/>
    <mergeCell ref="O14:O15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A1:R1"/>
    <mergeCell ref="A2:R2"/>
    <mergeCell ref="A3:R3"/>
    <mergeCell ref="A5:R5"/>
    <mergeCell ref="A6:R6"/>
    <mergeCell ref="A12:A15"/>
    <mergeCell ref="B12:B15"/>
    <mergeCell ref="C12:C15"/>
    <mergeCell ref="D12:F13"/>
    <mergeCell ref="G12:L13"/>
  </mergeCells>
  <hyperlinks>
    <hyperlink ref="C19" r:id="rId1" display="http://localhost:8082/pesertadidik/detail/c606a9f4-8bdf-4657-b037-7b72151204a8"/>
    <hyperlink ref="C21" r:id="rId2" display="http://localhost:8082/pesertadidik/detail/fa264cb4-3d1a-4de1-b7f9-0490cb938810"/>
    <hyperlink ref="C22" r:id="rId3" display="http://localhost:8082/pesertadidik/detail/97a240a6-8d1c-45fa-a16b-881eebca9d1b"/>
    <hyperlink ref="C23" r:id="rId4" display="http://localhost:8082/pesertadidik/detail/c15fe2d4-f3d6-453b-947e-bd0690919293"/>
    <hyperlink ref="C24" r:id="rId5" display="http://localhost:8082/pesertadidik/detail/3dc7a182-f22c-4950-a412-0514a3301e9a"/>
    <hyperlink ref="C25" r:id="rId6" display="http://localhost:8082/pesertadidik/detail/769f8cb9-8d16-44d0-b217-fd01ad23620b"/>
    <hyperlink ref="C26" r:id="rId7" display="http://localhost:8082/pesertadidik/detail/49df08b4-2fd2-46ad-837e-f92631327916"/>
    <hyperlink ref="C27" r:id="rId8" display="http://localhost:8082/pesertadidik/detail/e0b4316a-b99c-4aff-9767-8bbf5a8ad29e"/>
    <hyperlink ref="C30" r:id="rId9" display="http://localhost:8082/pesertadidik/detail/a1dbf47b-f419-444a-9a3b-ef46034fcd83"/>
    <hyperlink ref="C31" r:id="rId10" display="http://localhost:8082/pesertadidik/detail/341be956-5d7f-4318-9454-1804fecb28d9"/>
  </hyperlinks>
  <pageMargins left="0.65" right="0.59" top="0.75" bottom="0.75" header="0.3" footer="0.3"/>
  <pageSetup paperSize="5" scale="70" orientation="landscape" horizontalDpi="4294967293" verticalDpi="10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SIANG 2017</vt:lpstr>
      <vt:lpstr>MALAM 2017</vt:lpstr>
      <vt:lpstr>KELAS C</vt:lpstr>
      <vt:lpstr>' SIANG 2017'!Print_Area</vt:lpstr>
      <vt:lpstr>'KELAS C'!Print_Area</vt:lpstr>
      <vt:lpstr>'MALAM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2020-02-07T03:27:48Z</cp:lastPrinted>
  <dcterms:created xsi:type="dcterms:W3CDTF">2020-01-07T06:56:22Z</dcterms:created>
  <dcterms:modified xsi:type="dcterms:W3CDTF">2020-02-11T06:37:20Z</dcterms:modified>
</cp:coreProperties>
</file>